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6. 업무자료_상품교육팀\공시이율\"/>
    </mc:Choice>
  </mc:AlternateContent>
  <bookViews>
    <workbookView xWindow="0" yWindow="0" windowWidth="19200" windowHeight="12135"/>
  </bookViews>
  <sheets>
    <sheet name="당월(생손보)" sheetId="3" r:id="rId1"/>
    <sheet name="최근1년간" sheetId="4" r:id="rId2"/>
  </sheets>
  <definedNames>
    <definedName name="_xlnm.Print_Area" localSheetId="0">'당월(생손보)'!$A$1:$Q$80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3" l="1"/>
  <c r="E75" i="3"/>
  <c r="O72" i="3"/>
  <c r="J72" i="3"/>
  <c r="E72" i="3"/>
  <c r="O69" i="3"/>
  <c r="J69" i="3"/>
  <c r="E69" i="3"/>
  <c r="O66" i="3"/>
  <c r="J66" i="3"/>
  <c r="E66" i="3"/>
  <c r="O63" i="3"/>
  <c r="J63" i="3"/>
  <c r="E63" i="3"/>
  <c r="O60" i="3"/>
  <c r="J60" i="3"/>
  <c r="E60" i="3"/>
  <c r="O57" i="3"/>
  <c r="J57" i="3"/>
  <c r="E57" i="3"/>
  <c r="O54" i="3"/>
  <c r="J54" i="3"/>
  <c r="E54" i="3"/>
  <c r="O51" i="3"/>
  <c r="J51" i="3"/>
  <c r="E51" i="3"/>
  <c r="O48" i="3"/>
  <c r="J48" i="3"/>
  <c r="E48" i="3"/>
  <c r="D54" i="4" l="1"/>
  <c r="D55" i="4"/>
  <c r="D56" i="4"/>
  <c r="I4" i="3" l="1"/>
  <c r="M40" i="3" l="1"/>
  <c r="M35" i="3"/>
  <c r="M32" i="3"/>
  <c r="M29" i="3"/>
  <c r="M27" i="3"/>
  <c r="M24" i="3"/>
  <c r="M22" i="3"/>
  <c r="M19" i="3"/>
  <c r="M17" i="3"/>
  <c r="M14" i="3"/>
  <c r="M11" i="3"/>
  <c r="M9" i="3"/>
  <c r="M6" i="3"/>
  <c r="M4" i="3"/>
  <c r="H40" i="3"/>
  <c r="H38" i="3"/>
  <c r="H35" i="3"/>
  <c r="H32" i="3"/>
  <c r="H29" i="3"/>
  <c r="H27" i="3"/>
  <c r="H24" i="3"/>
  <c r="H22" i="3"/>
  <c r="H19" i="3"/>
  <c r="H17" i="3"/>
  <c r="H14" i="3"/>
  <c r="H11" i="3"/>
  <c r="H9" i="3"/>
  <c r="H6" i="3"/>
  <c r="H4" i="3"/>
  <c r="C41" i="3"/>
  <c r="C40" i="3"/>
  <c r="C38" i="3"/>
  <c r="C35" i="3"/>
  <c r="C32" i="3"/>
  <c r="C29" i="3"/>
  <c r="C27" i="3"/>
  <c r="C24" i="3"/>
  <c r="C22" i="3"/>
  <c r="C19" i="3"/>
  <c r="C17" i="3"/>
  <c r="C14" i="3"/>
  <c r="C11" i="3"/>
  <c r="C9" i="3"/>
  <c r="C6" i="3"/>
  <c r="C4" i="3"/>
  <c r="N40" i="3" l="1"/>
  <c r="O40" i="3" s="1"/>
  <c r="I40" i="3"/>
  <c r="J40" i="3" s="1"/>
  <c r="D40" i="3"/>
  <c r="E40" i="3" s="1"/>
  <c r="D41" i="3"/>
  <c r="I38" i="3"/>
  <c r="D38" i="3"/>
  <c r="N35" i="3"/>
  <c r="I35" i="3"/>
  <c r="D35" i="3"/>
  <c r="N32" i="3"/>
  <c r="I32" i="3"/>
  <c r="D32" i="3"/>
  <c r="N29" i="3"/>
  <c r="I29" i="3"/>
  <c r="D29" i="3"/>
  <c r="N27" i="3"/>
  <c r="I27" i="3"/>
  <c r="D27" i="3"/>
  <c r="N24" i="3"/>
  <c r="I24" i="3"/>
  <c r="D24" i="3"/>
  <c r="N22" i="3"/>
  <c r="I22" i="3"/>
  <c r="D22" i="3"/>
  <c r="N19" i="3"/>
  <c r="I19" i="3"/>
  <c r="D19" i="3"/>
  <c r="N17" i="3"/>
  <c r="I17" i="3"/>
  <c r="D17" i="3"/>
  <c r="N14" i="3"/>
  <c r="I14" i="3"/>
  <c r="D14" i="3"/>
  <c r="N11" i="3"/>
  <c r="I11" i="3"/>
  <c r="D11" i="3"/>
  <c r="N9" i="3"/>
  <c r="I9" i="3"/>
  <c r="D9" i="3"/>
  <c r="N6" i="3"/>
  <c r="I6" i="3"/>
  <c r="D6" i="3"/>
  <c r="N4" i="3"/>
  <c r="D4" i="3"/>
  <c r="O29" i="3" l="1"/>
  <c r="J29" i="3"/>
  <c r="S2" i="4" l="1"/>
  <c r="S34" i="4" l="1"/>
  <c r="T34" i="4"/>
  <c r="U34" i="4"/>
  <c r="V34" i="4"/>
  <c r="W34" i="4"/>
  <c r="X34" i="4"/>
  <c r="Y34" i="4"/>
  <c r="Z34" i="4"/>
  <c r="AA34" i="4"/>
  <c r="AB34" i="4"/>
  <c r="AC34" i="4"/>
  <c r="AD34" i="4"/>
  <c r="S35" i="4"/>
  <c r="T35" i="4"/>
  <c r="U35" i="4"/>
  <c r="V35" i="4"/>
  <c r="W35" i="4"/>
  <c r="X35" i="4"/>
  <c r="Y35" i="4"/>
  <c r="Z35" i="4"/>
  <c r="AA35" i="4"/>
  <c r="AB35" i="4"/>
  <c r="AC35" i="4"/>
  <c r="AD35" i="4"/>
  <c r="T33" i="4"/>
  <c r="U33" i="4"/>
  <c r="V33" i="4"/>
  <c r="W33" i="4"/>
  <c r="X33" i="4"/>
  <c r="Y33" i="4"/>
  <c r="Z33" i="4"/>
  <c r="AA33" i="4"/>
  <c r="AB33" i="4"/>
  <c r="AC33" i="4"/>
  <c r="AD33" i="4"/>
  <c r="S33" i="4"/>
  <c r="T2" i="4"/>
  <c r="U2" i="4" s="1"/>
  <c r="V2" i="4" s="1"/>
  <c r="W2" i="4" s="1"/>
  <c r="X2" i="4" s="1"/>
  <c r="Y2" i="4" s="1"/>
  <c r="Z2" i="4" s="1"/>
  <c r="AA2" i="4" s="1"/>
  <c r="AB2" i="4" s="1"/>
  <c r="AC2" i="4" s="1"/>
  <c r="AD2" i="4" s="1"/>
  <c r="E54" i="4" l="1"/>
  <c r="F54" i="4"/>
  <c r="G54" i="4"/>
  <c r="H54" i="4"/>
  <c r="I54" i="4"/>
  <c r="J54" i="4"/>
  <c r="K54" i="4"/>
  <c r="L54" i="4"/>
  <c r="M54" i="4"/>
  <c r="N54" i="4"/>
  <c r="O54" i="4"/>
  <c r="E55" i="4"/>
  <c r="F55" i="4"/>
  <c r="G55" i="4"/>
  <c r="H55" i="4"/>
  <c r="I55" i="4"/>
  <c r="J55" i="4"/>
  <c r="K55" i="4"/>
  <c r="L55" i="4"/>
  <c r="M55" i="4"/>
  <c r="N55" i="4"/>
  <c r="O55" i="4"/>
  <c r="E56" i="4"/>
  <c r="F56" i="4"/>
  <c r="G56" i="4"/>
  <c r="H56" i="4"/>
  <c r="I56" i="4"/>
  <c r="J56" i="4"/>
  <c r="K56" i="4"/>
  <c r="L56" i="4"/>
  <c r="M56" i="4"/>
  <c r="N56" i="4"/>
  <c r="O56" i="4"/>
  <c r="E2" i="4" l="1"/>
  <c r="F2" i="4" s="1"/>
  <c r="G2" i="4" s="1"/>
  <c r="H2" i="4" s="1"/>
  <c r="I2" i="4" s="1"/>
  <c r="J2" i="4" s="1"/>
  <c r="K2" i="4" s="1"/>
  <c r="L2" i="4" s="1"/>
  <c r="M2" i="4" s="1"/>
  <c r="N2" i="4" s="1"/>
  <c r="O2" i="4" s="1"/>
  <c r="O4" i="3" l="1"/>
  <c r="O6" i="3"/>
  <c r="O24" i="3"/>
  <c r="O17" i="3"/>
  <c r="E38" i="3"/>
  <c r="J4" i="3"/>
  <c r="O22" i="3"/>
  <c r="E22" i="3"/>
  <c r="O35" i="3"/>
  <c r="O9" i="3"/>
  <c r="J9" i="3"/>
  <c r="E17" i="3"/>
  <c r="O32" i="3"/>
  <c r="O11" i="3"/>
  <c r="J24" i="3"/>
  <c r="J6" i="3"/>
  <c r="J17" i="3"/>
  <c r="J32" i="3"/>
  <c r="J35" i="3" l="1"/>
  <c r="J38" i="3" l="1"/>
  <c r="E24" i="3" l="1"/>
  <c r="E41" i="3" l="1"/>
  <c r="O19" i="3" l="1"/>
  <c r="J11" i="3"/>
  <c r="E11" i="3"/>
  <c r="E19" i="3"/>
  <c r="E35" i="3"/>
  <c r="J14" i="3"/>
  <c r="E32" i="3"/>
  <c r="O27" i="3"/>
  <c r="J27" i="3"/>
  <c r="E27" i="3"/>
  <c r="E9" i="3"/>
  <c r="E29" i="3"/>
  <c r="E6" i="3"/>
  <c r="E14" i="3"/>
  <c r="O14" i="3"/>
  <c r="E4" i="3" l="1"/>
  <c r="J22" i="3" l="1"/>
  <c r="J19" i="3" l="1"/>
</calcChain>
</file>

<file path=xl/sharedStrings.xml><?xml version="1.0" encoding="utf-8"?>
<sst xmlns="http://schemas.openxmlformats.org/spreadsheetml/2006/main" count="342" uniqueCount="125">
  <si>
    <t>전월</t>
    <phoneticPr fontId="2" type="noConversion"/>
  </si>
  <si>
    <t>당월</t>
    <phoneticPr fontId="2" type="noConversion"/>
  </si>
  <si>
    <t>변동</t>
    <phoneticPr fontId="2" type="noConversion"/>
  </si>
  <si>
    <t>구분</t>
  </si>
  <si>
    <t>제휴사</t>
  </si>
  <si>
    <t>생보사</t>
  </si>
  <si>
    <t>한화생명</t>
  </si>
  <si>
    <t>교보생명</t>
  </si>
  <si>
    <t>농협생명</t>
  </si>
  <si>
    <t>메리츠화재</t>
  </si>
  <si>
    <t>삼성화재</t>
  </si>
  <si>
    <t>롯데손보</t>
  </si>
  <si>
    <t>연금상품군</t>
    <phoneticPr fontId="2" type="noConversion"/>
  </si>
  <si>
    <t>저축상품군</t>
    <phoneticPr fontId="2" type="noConversion"/>
  </si>
  <si>
    <t>* 공시이율은 각 상품별로 상이할 수 있습니다. 공시실을 참조하시기 바랍니다.</t>
    <phoneticPr fontId="2" type="noConversion"/>
  </si>
  <si>
    <t xml:space="preserve">    - NERP&gt;교육지원&gt;제휴사관련링크(좌측메뉴)&gt;공시실 內 '상품공시-적용이율' 참조</t>
    <phoneticPr fontId="2" type="noConversion"/>
  </si>
  <si>
    <t>5년 이내</t>
    <phoneticPr fontId="2" type="noConversion"/>
  </si>
  <si>
    <t>10년 이내</t>
    <phoneticPr fontId="2" type="noConversion"/>
  </si>
  <si>
    <t>10년 초과</t>
    <phoneticPr fontId="2" type="noConversion"/>
  </si>
  <si>
    <t>최저보증(%)</t>
    <phoneticPr fontId="2" type="noConversion"/>
  </si>
  <si>
    <t>동양생명</t>
    <phoneticPr fontId="2" type="noConversion"/>
  </si>
  <si>
    <t>KDB생명</t>
    <phoneticPr fontId="2" type="noConversion"/>
  </si>
  <si>
    <t>10년 미만</t>
    <phoneticPr fontId="2" type="noConversion"/>
  </si>
  <si>
    <t>10년 이상</t>
    <phoneticPr fontId="2" type="noConversion"/>
  </si>
  <si>
    <t>삼성생명</t>
    <phoneticPr fontId="2" type="noConversion"/>
  </si>
  <si>
    <t>10년 초과</t>
    <phoneticPr fontId="2" type="noConversion"/>
  </si>
  <si>
    <t>신한생명</t>
    <phoneticPr fontId="2" type="noConversion"/>
  </si>
  <si>
    <t>10년 이하</t>
    <phoneticPr fontId="2" type="noConversion"/>
  </si>
  <si>
    <t>10년 초과</t>
    <phoneticPr fontId="2" type="noConversion"/>
  </si>
  <si>
    <t>10년 초과</t>
    <phoneticPr fontId="2" type="noConversion"/>
  </si>
  <si>
    <t>5년 이내</t>
    <phoneticPr fontId="2" type="noConversion"/>
  </si>
  <si>
    <t>10년 이내</t>
    <phoneticPr fontId="2" type="noConversion"/>
  </si>
  <si>
    <t>10년 이내</t>
    <phoneticPr fontId="2" type="noConversion"/>
  </si>
  <si>
    <t xml:space="preserve"> </t>
    <phoneticPr fontId="2" type="noConversion"/>
  </si>
  <si>
    <t>10년 이후</t>
    <phoneticPr fontId="2" type="noConversion"/>
  </si>
  <si>
    <t xml:space="preserve"> </t>
    <phoneticPr fontId="2" type="noConversion"/>
  </si>
  <si>
    <t>10년 이하</t>
    <phoneticPr fontId="2" type="noConversion"/>
  </si>
  <si>
    <t>10년 초과</t>
    <phoneticPr fontId="2" type="noConversion"/>
  </si>
  <si>
    <t>10년 이내</t>
    <phoneticPr fontId="2" type="noConversion"/>
  </si>
  <si>
    <t>10년 미만</t>
    <phoneticPr fontId="2" type="noConversion"/>
  </si>
  <si>
    <t>5년 미만</t>
    <phoneticPr fontId="2" type="noConversion"/>
  </si>
  <si>
    <t>10년 이내</t>
    <phoneticPr fontId="2" type="noConversion"/>
  </si>
  <si>
    <t>10년 초과</t>
    <phoneticPr fontId="2" type="noConversion"/>
  </si>
  <si>
    <t>5년 이내</t>
    <phoneticPr fontId="2" type="noConversion"/>
  </si>
  <si>
    <t>10년이내</t>
    <phoneticPr fontId="2" type="noConversion"/>
  </si>
  <si>
    <t>3년 이내</t>
    <phoneticPr fontId="2" type="noConversion"/>
  </si>
  <si>
    <t>라이나생명</t>
    <phoneticPr fontId="2" type="noConversion"/>
  </si>
  <si>
    <t>KB생명</t>
    <phoneticPr fontId="2" type="noConversion"/>
  </si>
  <si>
    <t>3년 이내</t>
    <phoneticPr fontId="2" type="noConversion"/>
  </si>
  <si>
    <t>10년 이내</t>
    <phoneticPr fontId="2" type="noConversion"/>
  </si>
  <si>
    <t>10년 이내</t>
    <phoneticPr fontId="2" type="noConversion"/>
  </si>
  <si>
    <t>10년 이내</t>
    <phoneticPr fontId="2" type="noConversion"/>
  </si>
  <si>
    <t>보장성상품군(적립부분 적용이율)</t>
    <phoneticPr fontId="2" type="noConversion"/>
  </si>
  <si>
    <t>ABL생명</t>
    <phoneticPr fontId="2" type="noConversion"/>
  </si>
  <si>
    <t xml:space="preserve"> </t>
    <phoneticPr fontId="2" type="noConversion"/>
  </si>
  <si>
    <t>DB생명</t>
    <phoneticPr fontId="2" type="noConversion"/>
  </si>
  <si>
    <t>AIA생명</t>
    <phoneticPr fontId="2" type="noConversion"/>
  </si>
  <si>
    <t>보장</t>
    <phoneticPr fontId="2" type="noConversion"/>
  </si>
  <si>
    <t>연금</t>
    <phoneticPr fontId="2" type="noConversion"/>
  </si>
  <si>
    <t>저축</t>
    <phoneticPr fontId="2" type="noConversion"/>
  </si>
  <si>
    <t>.</t>
    <phoneticPr fontId="2" type="noConversion"/>
  </si>
  <si>
    <t>오렌지생명</t>
    <phoneticPr fontId="2" type="noConversion"/>
  </si>
  <si>
    <t>한화생명</t>
    <phoneticPr fontId="2" type="noConversion"/>
  </si>
  <si>
    <t>교보생명</t>
    <phoneticPr fontId="2" type="noConversion"/>
  </si>
  <si>
    <t>흥국생명</t>
    <phoneticPr fontId="2" type="noConversion"/>
  </si>
  <si>
    <t>미래에셋생명</t>
    <phoneticPr fontId="2" type="noConversion"/>
  </si>
  <si>
    <t>메트라이프</t>
    <phoneticPr fontId="2" type="noConversion"/>
  </si>
  <si>
    <t>농협생명</t>
    <phoneticPr fontId="2" type="noConversion"/>
  </si>
  <si>
    <t>최근 1년간 공시이율 변화</t>
    <phoneticPr fontId="2" type="noConversion"/>
  </si>
  <si>
    <t>보장</t>
    <phoneticPr fontId="2" type="noConversion"/>
  </si>
  <si>
    <t>연금</t>
    <phoneticPr fontId="2" type="noConversion"/>
  </si>
  <si>
    <t>저축</t>
    <phoneticPr fontId="2" type="noConversion"/>
  </si>
  <si>
    <t>저축</t>
    <phoneticPr fontId="2" type="noConversion"/>
  </si>
  <si>
    <t>푸르덴셜생명</t>
    <phoneticPr fontId="2" type="noConversion"/>
  </si>
  <si>
    <t>업계평균
공시이율</t>
    <phoneticPr fontId="2" type="noConversion"/>
  </si>
  <si>
    <t>한화손보</t>
  </si>
  <si>
    <t>DB손보</t>
  </si>
  <si>
    <t>현대해상</t>
  </si>
  <si>
    <t>KB손보</t>
  </si>
  <si>
    <t>흥국화재</t>
  </si>
  <si>
    <t>MG손보</t>
  </si>
  <si>
    <t>AIG손보</t>
  </si>
  <si>
    <t>생명보험
제휴사</t>
    <phoneticPr fontId="2" type="noConversion"/>
  </si>
  <si>
    <t>손해보험
제휴사</t>
    <phoneticPr fontId="2" type="noConversion"/>
  </si>
  <si>
    <t>흥국생명</t>
    <phoneticPr fontId="2" type="noConversion"/>
  </si>
  <si>
    <t>미래에셋생명</t>
    <phoneticPr fontId="2" type="noConversion"/>
  </si>
  <si>
    <t>메트라이프생명</t>
    <phoneticPr fontId="2" type="noConversion"/>
  </si>
  <si>
    <t>전월</t>
    <phoneticPr fontId="2" type="noConversion"/>
  </si>
  <si>
    <t>당월</t>
    <phoneticPr fontId="2" type="noConversion"/>
  </si>
  <si>
    <t>한화손보</t>
    <phoneticPr fontId="2" type="noConversion"/>
  </si>
  <si>
    <t>5년이하</t>
    <phoneticPr fontId="2" type="noConversion"/>
  </si>
  <si>
    <t>10년이하</t>
    <phoneticPr fontId="2" type="noConversion"/>
  </si>
  <si>
    <t>농협손보</t>
    <phoneticPr fontId="2" type="noConversion"/>
  </si>
  <si>
    <t>예정이율 적용</t>
    <phoneticPr fontId="2" type="noConversion"/>
  </si>
  <si>
    <t>손보사</t>
    <phoneticPr fontId="2" type="noConversion"/>
  </si>
  <si>
    <t>5년 이하</t>
    <phoneticPr fontId="2" type="noConversion"/>
  </si>
  <si>
    <t>15년 초과</t>
    <phoneticPr fontId="2" type="noConversion"/>
  </si>
  <si>
    <t>DB손보</t>
    <phoneticPr fontId="2" type="noConversion"/>
  </si>
  <si>
    <t>10년초과</t>
    <phoneticPr fontId="2" type="noConversion"/>
  </si>
  <si>
    <t>연금상품군 미판매</t>
    <phoneticPr fontId="2" type="noConversion"/>
  </si>
  <si>
    <r>
      <t>2020년 1월 제휴사별 공시이율현황</t>
    </r>
    <r>
      <rPr>
        <b/>
        <sz val="10"/>
        <color theme="0"/>
        <rFont val="맑은 고딕"/>
        <family val="3"/>
        <charset val="129"/>
        <scheme val="minor"/>
      </rPr>
      <t>(출처 : 각 보험사)</t>
    </r>
    <phoneticPr fontId="2" type="noConversion"/>
  </si>
  <si>
    <t>보장성상품군(적립부분 적용이율)</t>
    <phoneticPr fontId="2" type="noConversion"/>
  </si>
  <si>
    <t>변동</t>
    <phoneticPr fontId="2" type="noConversion"/>
  </si>
  <si>
    <t>변동</t>
    <phoneticPr fontId="2" type="noConversion"/>
  </si>
  <si>
    <t>5년 이하</t>
    <phoneticPr fontId="2" type="noConversion"/>
  </si>
  <si>
    <t>5년 이하</t>
    <phoneticPr fontId="2" type="noConversion"/>
  </si>
  <si>
    <t>10년 이하</t>
    <phoneticPr fontId="2" type="noConversion"/>
  </si>
  <si>
    <t>5년 이하</t>
    <phoneticPr fontId="2" type="noConversion"/>
  </si>
  <si>
    <t>15년 이하</t>
    <phoneticPr fontId="2" type="noConversion"/>
  </si>
  <si>
    <t>10년 초과</t>
    <phoneticPr fontId="2" type="noConversion"/>
  </si>
  <si>
    <t>10년 미만</t>
    <phoneticPr fontId="2" type="noConversion"/>
  </si>
  <si>
    <t>현대해상</t>
    <phoneticPr fontId="2" type="noConversion"/>
  </si>
  <si>
    <t>KB손보</t>
    <phoneticPr fontId="2" type="noConversion"/>
  </si>
  <si>
    <t>10년 초과</t>
    <phoneticPr fontId="2" type="noConversion"/>
  </si>
  <si>
    <t>흥국화재</t>
    <phoneticPr fontId="2" type="noConversion"/>
  </si>
  <si>
    <t>5년이하</t>
    <phoneticPr fontId="2" type="noConversion"/>
  </si>
  <si>
    <t>10년이하</t>
    <phoneticPr fontId="2" type="noConversion"/>
  </si>
  <si>
    <t>5년 이하</t>
    <phoneticPr fontId="2" type="noConversion"/>
  </si>
  <si>
    <t>10년 이하</t>
    <phoneticPr fontId="2" type="noConversion"/>
  </si>
  <si>
    <t>MG손보</t>
    <phoneticPr fontId="2" type="noConversion"/>
  </si>
  <si>
    <t>10년 이하</t>
    <phoneticPr fontId="2" type="noConversion"/>
  </si>
  <si>
    <t>GA판매상품 없음</t>
    <phoneticPr fontId="2" type="noConversion"/>
  </si>
  <si>
    <t>AIG손보</t>
    <phoneticPr fontId="2" type="noConversion"/>
  </si>
  <si>
    <t>연금/저축 상품 없음</t>
    <phoneticPr fontId="2" type="noConversion"/>
  </si>
  <si>
    <r>
      <t>2020년 1월 제휴사별 공시이율 현황</t>
    </r>
    <r>
      <rPr>
        <b/>
        <sz val="12"/>
        <color theme="0"/>
        <rFont val="맑은 고딕"/>
        <family val="3"/>
        <charset val="129"/>
        <scheme val="minor"/>
      </rPr>
      <t>(출처 : 각 보험사)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</si>
</sst>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0_);[Red]\(0.00\)"/>
    <numFmt numFmtId="177" formatCode="0.0_ "/>
    <numFmt numFmtId="178" formatCode="yyyy/mm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6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8"/>
      <color rgb="FF990099"/>
      <name val="맑은 고딕"/>
      <family val="3"/>
      <charset val="129"/>
      <scheme val="major"/>
    </font>
    <font>
      <sz val="8"/>
      <color rgb="FF99009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theme="0" tint="-0.499984740745262"/>
      <name val="맑은 고딕"/>
      <family val="3"/>
      <charset val="129"/>
      <scheme val="major"/>
    </font>
    <font>
      <b/>
      <sz val="11"/>
      <color theme="2" tint="-0.499984740745262"/>
      <name val="맑은 고딕"/>
      <family val="3"/>
      <charset val="129"/>
      <scheme val="major"/>
    </font>
    <font>
      <b/>
      <sz val="8"/>
      <color theme="0" tint="-0.499984740745262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FF00"/>
      <name val="맑은 고딕"/>
      <family val="3"/>
      <charset val="129"/>
      <scheme val="minor"/>
    </font>
    <font>
      <b/>
      <sz val="10"/>
      <color rgb="FFFF1D1D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C3C3"/>
        <bgColor indexed="64"/>
      </patternFill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9" fillId="0" borderId="0" xfId="1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176" fontId="11" fillId="0" borderId="0" xfId="0" applyNumberFormat="1" applyFont="1">
      <alignment vertical="center"/>
    </xf>
    <xf numFmtId="176" fontId="10" fillId="0" borderId="10" xfId="1" applyNumberFormat="1" applyFont="1" applyFill="1" applyBorder="1" applyAlignment="1">
      <alignment horizontal="center" vertical="center" wrapText="1"/>
    </xf>
    <xf numFmtId="176" fontId="10" fillId="0" borderId="11" xfId="1" applyNumberFormat="1" applyFont="1" applyFill="1" applyBorder="1" applyAlignment="1">
      <alignment horizontal="center" vertical="center" wrapText="1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11" xfId="1" quotePrefix="1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6" fontId="10" fillId="0" borderId="32" xfId="1" applyNumberFormat="1" applyFont="1" applyFill="1" applyBorder="1" applyAlignment="1">
      <alignment horizontal="center" vertical="center" wrapText="1"/>
    </xf>
    <xf numFmtId="176" fontId="10" fillId="0" borderId="8" xfId="1" applyNumberFormat="1" applyFont="1" applyFill="1" applyBorder="1" applyAlignment="1">
      <alignment horizontal="center" vertical="center" wrapText="1"/>
    </xf>
    <xf numFmtId="176" fontId="10" fillId="0" borderId="9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0" borderId="44" xfId="1" quotePrefix="1" applyNumberFormat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10" fillId="0" borderId="43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0" fontId="10" fillId="0" borderId="2" xfId="1" quotePrefix="1" applyNumberFormat="1" applyFont="1" applyFill="1" applyBorder="1" applyAlignment="1">
      <alignment horizontal="center" vertical="center"/>
    </xf>
    <xf numFmtId="0" fontId="10" fillId="0" borderId="3" xfId="1" quotePrefix="1" applyNumberFormat="1" applyFont="1" applyFill="1" applyBorder="1" applyAlignment="1">
      <alignment horizontal="center" vertical="center"/>
    </xf>
    <xf numFmtId="0" fontId="10" fillId="0" borderId="33" xfId="1" applyNumberFormat="1" applyFont="1" applyFill="1" applyBorder="1" applyAlignment="1">
      <alignment horizontal="center" vertical="center" wrapText="1"/>
    </xf>
    <xf numFmtId="0" fontId="10" fillId="6" borderId="4" xfId="1" quotePrefix="1" applyNumberFormat="1" applyFont="1" applyFill="1" applyBorder="1" applyAlignment="1">
      <alignment horizontal="center" vertical="center"/>
    </xf>
    <xf numFmtId="176" fontId="10" fillId="6" borderId="12" xfId="1" quotePrefix="1" applyNumberFormat="1" applyFont="1" applyFill="1" applyBorder="1" applyAlignment="1">
      <alignment horizontal="center" vertical="center"/>
    </xf>
    <xf numFmtId="0" fontId="10" fillId="6" borderId="33" xfId="1" quotePrefix="1" applyNumberFormat="1" applyFont="1" applyFill="1" applyBorder="1" applyAlignment="1">
      <alignment horizontal="center" vertical="center"/>
    </xf>
    <xf numFmtId="176" fontId="10" fillId="6" borderId="32" xfId="1" quotePrefix="1" applyNumberFormat="1" applyFont="1" applyFill="1" applyBorder="1" applyAlignment="1">
      <alignment horizontal="center" vertical="center"/>
    </xf>
    <xf numFmtId="0" fontId="10" fillId="6" borderId="5" xfId="1" quotePrefix="1" applyNumberFormat="1" applyFont="1" applyFill="1" applyBorder="1" applyAlignment="1">
      <alignment horizontal="center" vertical="center"/>
    </xf>
    <xf numFmtId="176" fontId="10" fillId="6" borderId="9" xfId="1" quotePrefix="1" applyNumberFormat="1" applyFont="1" applyFill="1" applyBorder="1" applyAlignment="1">
      <alignment horizontal="center" vertical="center"/>
    </xf>
    <xf numFmtId="0" fontId="10" fillId="0" borderId="20" xfId="1" applyNumberFormat="1" applyFont="1" applyFill="1" applyBorder="1" applyAlignment="1">
      <alignment horizontal="center" vertical="center" wrapText="1"/>
    </xf>
    <xf numFmtId="176" fontId="10" fillId="0" borderId="73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0" fontId="13" fillId="0" borderId="36" xfId="1" applyNumberFormat="1" applyFont="1" applyFill="1" applyBorder="1" applyAlignment="1">
      <alignment horizontal="center" vertical="center"/>
    </xf>
    <xf numFmtId="10" fontId="14" fillId="6" borderId="36" xfId="1" applyNumberFormat="1" applyFont="1" applyFill="1" applyBorder="1" applyAlignment="1">
      <alignment horizontal="center" vertical="center"/>
    </xf>
    <xf numFmtId="0" fontId="10" fillId="0" borderId="36" xfId="1" applyNumberFormat="1" applyFont="1" applyFill="1" applyBorder="1" applyAlignment="1">
      <alignment horizontal="center" vertical="center" wrapText="1"/>
    </xf>
    <xf numFmtId="0" fontId="10" fillId="0" borderId="36" xfId="1" quotePrefix="1" applyNumberFormat="1" applyFont="1" applyFill="1" applyBorder="1" applyAlignment="1">
      <alignment horizontal="center" vertical="center"/>
    </xf>
    <xf numFmtId="176" fontId="17" fillId="0" borderId="62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horizontal="center" vertical="center" wrapText="1"/>
    </xf>
    <xf numFmtId="10" fontId="16" fillId="0" borderId="78" xfId="1" applyNumberFormat="1" applyFont="1" applyFill="1" applyBorder="1" applyAlignment="1">
      <alignment vertical="center"/>
    </xf>
    <xf numFmtId="10" fontId="16" fillId="0" borderId="2" xfId="1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8" borderId="75" xfId="0" applyFont="1" applyFill="1" applyBorder="1" applyAlignment="1">
      <alignment horizontal="center" vertical="center"/>
    </xf>
    <xf numFmtId="0" fontId="19" fillId="8" borderId="82" xfId="0" applyFont="1" applyFill="1" applyBorder="1" applyAlignment="1">
      <alignment horizontal="center" vertical="center"/>
    </xf>
    <xf numFmtId="0" fontId="19" fillId="8" borderId="83" xfId="0" applyFont="1" applyFill="1" applyBorder="1" applyAlignment="1">
      <alignment horizontal="center" vertical="center"/>
    </xf>
    <xf numFmtId="10" fontId="19" fillId="0" borderId="75" xfId="2" applyNumberFormat="1" applyFont="1" applyBorder="1" applyAlignment="1">
      <alignment horizontal="center" vertical="center"/>
    </xf>
    <xf numFmtId="178" fontId="22" fillId="7" borderId="75" xfId="0" applyNumberFormat="1" applyFont="1" applyFill="1" applyBorder="1" applyAlignment="1">
      <alignment horizontal="center" vertical="center"/>
    </xf>
    <xf numFmtId="10" fontId="18" fillId="10" borderId="75" xfId="2" applyNumberFormat="1" applyFont="1" applyFill="1" applyBorder="1" applyAlignment="1">
      <alignment horizontal="center" vertical="center"/>
    </xf>
    <xf numFmtId="178" fontId="21" fillId="10" borderId="75" xfId="0" applyNumberFormat="1" applyFont="1" applyFill="1" applyBorder="1" applyAlignment="1">
      <alignment horizontal="center" vertical="center"/>
    </xf>
    <xf numFmtId="10" fontId="24" fillId="6" borderId="75" xfId="2" applyNumberFormat="1" applyFont="1" applyFill="1" applyBorder="1" applyAlignment="1">
      <alignment horizontal="center" vertical="center"/>
    </xf>
    <xf numFmtId="10" fontId="19" fillId="0" borderId="82" xfId="2" applyNumberFormat="1" applyFont="1" applyBorder="1" applyAlignment="1">
      <alignment horizontal="center" vertical="center"/>
    </xf>
    <xf numFmtId="0" fontId="19" fillId="8" borderId="85" xfId="0" applyFont="1" applyFill="1" applyBorder="1" applyAlignment="1">
      <alignment horizontal="center" vertical="center"/>
    </xf>
    <xf numFmtId="10" fontId="24" fillId="6" borderId="85" xfId="2" applyNumberFormat="1" applyFont="1" applyFill="1" applyBorder="1" applyAlignment="1">
      <alignment horizontal="center" vertical="center"/>
    </xf>
    <xf numFmtId="0" fontId="19" fillId="8" borderId="89" xfId="0" applyFont="1" applyFill="1" applyBorder="1" applyAlignment="1">
      <alignment horizontal="center" vertical="center"/>
    </xf>
    <xf numFmtId="10" fontId="24" fillId="6" borderId="89" xfId="2" applyNumberFormat="1" applyFont="1" applyFill="1" applyBorder="1" applyAlignment="1">
      <alignment horizontal="center" vertical="center"/>
    </xf>
    <xf numFmtId="10" fontId="25" fillId="0" borderId="85" xfId="2" applyNumberFormat="1" applyFont="1" applyBorder="1" applyAlignment="1">
      <alignment horizontal="center" vertical="center"/>
    </xf>
    <xf numFmtId="10" fontId="25" fillId="0" borderId="86" xfId="2" applyNumberFormat="1" applyFont="1" applyBorder="1" applyAlignment="1">
      <alignment horizontal="center" vertical="center"/>
    </xf>
    <xf numFmtId="10" fontId="25" fillId="0" borderId="75" xfId="2" applyNumberFormat="1" applyFont="1" applyBorder="1" applyAlignment="1">
      <alignment horizontal="center" vertical="center"/>
    </xf>
    <xf numFmtId="10" fontId="25" fillId="0" borderId="77" xfId="2" applyNumberFormat="1" applyFont="1" applyBorder="1" applyAlignment="1">
      <alignment horizontal="center" vertical="center"/>
    </xf>
    <xf numFmtId="10" fontId="25" fillId="0" borderId="89" xfId="2" applyNumberFormat="1" applyFont="1" applyBorder="1" applyAlignment="1">
      <alignment horizontal="center" vertical="center"/>
    </xf>
    <xf numFmtId="10" fontId="25" fillId="0" borderId="90" xfId="2" applyNumberFormat="1" applyFont="1" applyBorder="1" applyAlignment="1">
      <alignment horizontal="center" vertical="center"/>
    </xf>
    <xf numFmtId="178" fontId="21" fillId="11" borderId="75" xfId="0" applyNumberFormat="1" applyFont="1" applyFill="1" applyBorder="1" applyAlignment="1">
      <alignment horizontal="center" vertical="center"/>
    </xf>
    <xf numFmtId="10" fontId="18" fillId="11" borderId="75" xfId="2" applyNumberFormat="1" applyFont="1" applyFill="1" applyBorder="1" applyAlignment="1">
      <alignment horizontal="center" vertical="center"/>
    </xf>
    <xf numFmtId="10" fontId="18" fillId="11" borderId="82" xfId="2" applyNumberFormat="1" applyFont="1" applyFill="1" applyBorder="1" applyAlignment="1">
      <alignment horizontal="center" vertical="center"/>
    </xf>
    <xf numFmtId="49" fontId="5" fillId="0" borderId="77" xfId="1" applyNumberFormat="1" applyFont="1" applyFill="1" applyBorder="1" applyAlignment="1">
      <alignment horizontal="center" vertical="center"/>
    </xf>
    <xf numFmtId="0" fontId="10" fillId="0" borderId="44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10" fontId="5" fillId="0" borderId="76" xfId="1" applyNumberFormat="1" applyFont="1" applyFill="1" applyBorder="1" applyAlignment="1">
      <alignment horizontal="center" vertical="center"/>
    </xf>
    <xf numFmtId="49" fontId="23" fillId="7" borderId="75" xfId="1" applyNumberFormat="1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center" vertical="center"/>
    </xf>
    <xf numFmtId="176" fontId="10" fillId="0" borderId="37" xfId="1" applyNumberFormat="1" applyFont="1" applyFill="1" applyBorder="1" applyAlignment="1">
      <alignment horizontal="center" vertical="center" wrapText="1"/>
    </xf>
    <xf numFmtId="176" fontId="10" fillId="0" borderId="12" xfId="1" applyNumberFormat="1" applyFont="1" applyFill="1" applyBorder="1" applyAlignment="1">
      <alignment horizontal="center" vertical="center" wrapText="1"/>
    </xf>
    <xf numFmtId="176" fontId="10" fillId="0" borderId="31" xfId="1" quotePrefix="1" applyNumberFormat="1" applyFont="1" applyFill="1" applyBorder="1" applyAlignment="1">
      <alignment horizontal="center" vertical="center"/>
    </xf>
    <xf numFmtId="0" fontId="10" fillId="0" borderId="3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0" fontId="5" fillId="0" borderId="36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center" vertical="center"/>
    </xf>
    <xf numFmtId="0" fontId="10" fillId="0" borderId="33" xfId="1" quotePrefix="1" applyNumberFormat="1" applyFont="1" applyFill="1" applyBorder="1" applyAlignment="1">
      <alignment horizontal="center" vertical="center"/>
    </xf>
    <xf numFmtId="176" fontId="10" fillId="0" borderId="32" xfId="1" quotePrefix="1" applyNumberFormat="1" applyFont="1" applyFill="1" applyBorder="1" applyAlignment="1">
      <alignment horizontal="center" vertical="center"/>
    </xf>
    <xf numFmtId="0" fontId="10" fillId="0" borderId="4" xfId="1" quotePrefix="1" applyNumberFormat="1" applyFont="1" applyFill="1" applyBorder="1" applyAlignment="1">
      <alignment horizontal="center" vertical="center"/>
    </xf>
    <xf numFmtId="0" fontId="10" fillId="0" borderId="5" xfId="1" quotePrefix="1" applyNumberFormat="1" applyFont="1" applyFill="1" applyBorder="1" applyAlignment="1">
      <alignment horizontal="center" vertical="center"/>
    </xf>
    <xf numFmtId="0" fontId="10" fillId="0" borderId="1" xfId="1" quotePrefix="1" applyNumberFormat="1" applyFont="1" applyFill="1" applyBorder="1" applyAlignment="1">
      <alignment horizontal="center" vertical="center"/>
    </xf>
    <xf numFmtId="176" fontId="10" fillId="0" borderId="12" xfId="1" quotePrefix="1" applyNumberFormat="1" applyFont="1" applyFill="1" applyBorder="1" applyAlignment="1">
      <alignment horizontal="center" vertical="center"/>
    </xf>
    <xf numFmtId="176" fontId="10" fillId="0" borderId="8" xfId="1" quotePrefix="1" applyNumberFormat="1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176" fontId="10" fillId="0" borderId="12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0" fontId="14" fillId="6" borderId="45" xfId="1" applyNumberFormat="1" applyFont="1" applyFill="1" applyBorder="1" applyAlignment="1">
      <alignment horizontal="center" vertical="center"/>
    </xf>
    <xf numFmtId="10" fontId="14" fillId="6" borderId="46" xfId="1" applyNumberFormat="1" applyFont="1" applyFill="1" applyBorder="1" applyAlignment="1">
      <alignment horizontal="center" vertical="center"/>
    </xf>
    <xf numFmtId="10" fontId="14" fillId="6" borderId="69" xfId="1" applyNumberFormat="1" applyFont="1" applyFill="1" applyBorder="1" applyAlignment="1">
      <alignment horizontal="center" vertical="center"/>
    </xf>
    <xf numFmtId="10" fontId="14" fillId="6" borderId="49" xfId="1" applyNumberFormat="1" applyFont="1" applyFill="1" applyBorder="1" applyAlignment="1">
      <alignment horizontal="center" vertical="center"/>
    </xf>
    <xf numFmtId="10" fontId="14" fillId="6" borderId="0" xfId="1" applyNumberFormat="1" applyFont="1" applyFill="1" applyBorder="1" applyAlignment="1">
      <alignment horizontal="center" vertical="center"/>
    </xf>
    <xf numFmtId="10" fontId="14" fillId="6" borderId="66" xfId="1" applyNumberFormat="1" applyFont="1" applyFill="1" applyBorder="1" applyAlignment="1">
      <alignment horizontal="center" vertical="center"/>
    </xf>
    <xf numFmtId="10" fontId="14" fillId="6" borderId="94" xfId="1" applyNumberFormat="1" applyFont="1" applyFill="1" applyBorder="1" applyAlignment="1">
      <alignment horizontal="center" vertical="center"/>
    </xf>
    <xf numFmtId="10" fontId="14" fillId="6" borderId="48" xfId="1" applyNumberFormat="1" applyFont="1" applyFill="1" applyBorder="1" applyAlignment="1">
      <alignment horizontal="center" vertical="center"/>
    </xf>
    <xf numFmtId="10" fontId="14" fillId="6" borderId="95" xfId="1" applyNumberFormat="1" applyFont="1" applyFill="1" applyBorder="1" applyAlignment="1">
      <alignment horizontal="center" vertical="center"/>
    </xf>
    <xf numFmtId="10" fontId="14" fillId="0" borderId="45" xfId="1" applyNumberFormat="1" applyFont="1" applyFill="1" applyBorder="1" applyAlignment="1">
      <alignment horizontal="center" vertical="center"/>
    </xf>
    <xf numFmtId="10" fontId="14" fillId="0" borderId="46" xfId="1" applyNumberFormat="1" applyFont="1" applyFill="1" applyBorder="1" applyAlignment="1">
      <alignment horizontal="center" vertical="center"/>
    </xf>
    <xf numFmtId="10" fontId="14" fillId="0" borderId="69" xfId="1" applyNumberFormat="1" applyFont="1" applyFill="1" applyBorder="1" applyAlignment="1">
      <alignment horizontal="center" vertical="center"/>
    </xf>
    <xf numFmtId="10" fontId="14" fillId="0" borderId="49" xfId="1" applyNumberFormat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0" fontId="14" fillId="0" borderId="66" xfId="1" applyNumberFormat="1" applyFont="1" applyFill="1" applyBorder="1" applyAlignment="1">
      <alignment horizontal="center" vertical="center"/>
    </xf>
    <xf numFmtId="10" fontId="14" fillId="0" borderId="94" xfId="1" applyNumberFormat="1" applyFont="1" applyFill="1" applyBorder="1" applyAlignment="1">
      <alignment horizontal="center" vertical="center"/>
    </xf>
    <xf numFmtId="10" fontId="14" fillId="0" borderId="48" xfId="1" applyNumberFormat="1" applyFont="1" applyFill="1" applyBorder="1" applyAlignment="1">
      <alignment horizontal="center" vertical="center"/>
    </xf>
    <xf numFmtId="10" fontId="14" fillId="0" borderId="95" xfId="1" applyNumberFormat="1" applyFont="1" applyFill="1" applyBorder="1" applyAlignment="1">
      <alignment horizontal="center" vertical="center"/>
    </xf>
    <xf numFmtId="49" fontId="5" fillId="6" borderId="40" xfId="1" applyNumberFormat="1" applyFont="1" applyFill="1" applyBorder="1" applyAlignment="1">
      <alignment horizontal="center" vertical="center"/>
    </xf>
    <xf numFmtId="49" fontId="5" fillId="6" borderId="39" xfId="1" applyNumberFormat="1" applyFont="1" applyFill="1" applyBorder="1" applyAlignment="1">
      <alignment horizontal="center" vertical="center"/>
    </xf>
    <xf numFmtId="49" fontId="5" fillId="6" borderId="56" xfId="1" applyNumberFormat="1" applyFont="1" applyFill="1" applyBorder="1" applyAlignment="1">
      <alignment horizontal="center" vertical="center"/>
    </xf>
    <xf numFmtId="10" fontId="14" fillId="0" borderId="2" xfId="1" applyNumberFormat="1" applyFont="1" applyFill="1" applyBorder="1" applyAlignment="1">
      <alignment horizontal="center" vertical="center"/>
    </xf>
    <xf numFmtId="10" fontId="14" fillId="0" borderId="33" xfId="1" applyNumberFormat="1" applyFont="1" applyFill="1" applyBorder="1" applyAlignment="1">
      <alignment horizontal="center" vertical="center"/>
    </xf>
    <xf numFmtId="10" fontId="14" fillId="0" borderId="20" xfId="1" applyNumberFormat="1" applyFont="1" applyFill="1" applyBorder="1" applyAlignment="1">
      <alignment horizontal="center" vertical="center"/>
    </xf>
    <xf numFmtId="10" fontId="13" fillId="0" borderId="2" xfId="1" applyNumberFormat="1" applyFont="1" applyFill="1" applyBorder="1" applyAlignment="1">
      <alignment horizontal="center" vertical="center"/>
    </xf>
    <xf numFmtId="10" fontId="13" fillId="0" borderId="33" xfId="1" applyNumberFormat="1" applyFont="1" applyFill="1" applyBorder="1" applyAlignment="1">
      <alignment horizontal="center" vertical="center"/>
    </xf>
    <xf numFmtId="10" fontId="13" fillId="0" borderId="20" xfId="1" applyNumberFormat="1" applyFont="1" applyFill="1" applyBorder="1" applyAlignment="1">
      <alignment horizontal="center" vertical="center"/>
    </xf>
    <xf numFmtId="176" fontId="29" fillId="0" borderId="57" xfId="1" applyNumberFormat="1" applyFont="1" applyFill="1" applyBorder="1" applyAlignment="1">
      <alignment horizontal="center" vertical="center"/>
    </xf>
    <xf numFmtId="176" fontId="29" fillId="0" borderId="47" xfId="1" applyNumberFormat="1" applyFont="1" applyFill="1" applyBorder="1" applyAlignment="1">
      <alignment horizontal="center" vertical="center"/>
    </xf>
    <xf numFmtId="176" fontId="29" fillId="0" borderId="58" xfId="1" applyNumberFormat="1" applyFont="1" applyFill="1" applyBorder="1" applyAlignment="1">
      <alignment horizontal="center" vertical="center"/>
    </xf>
    <xf numFmtId="176" fontId="29" fillId="0" borderId="50" xfId="1" applyNumberFormat="1" applyFont="1" applyFill="1" applyBorder="1" applyAlignment="1">
      <alignment horizontal="center" vertical="center"/>
    </xf>
    <xf numFmtId="176" fontId="29" fillId="0" borderId="59" xfId="1" applyNumberFormat="1" applyFont="1" applyFill="1" applyBorder="1" applyAlignment="1">
      <alignment horizontal="center" vertical="center"/>
    </xf>
    <xf numFmtId="176" fontId="29" fillId="0" borderId="53" xfId="1" applyNumberFormat="1" applyFont="1" applyFill="1" applyBorder="1" applyAlignment="1">
      <alignment horizontal="center" vertical="center"/>
    </xf>
    <xf numFmtId="10" fontId="14" fillId="0" borderId="47" xfId="1" applyNumberFormat="1" applyFont="1" applyFill="1" applyBorder="1" applyAlignment="1">
      <alignment horizontal="center" vertical="center"/>
    </xf>
    <xf numFmtId="10" fontId="14" fillId="0" borderId="50" xfId="1" applyNumberFormat="1" applyFont="1" applyFill="1" applyBorder="1" applyAlignment="1">
      <alignment horizontal="center" vertical="center"/>
    </xf>
    <xf numFmtId="10" fontId="14" fillId="0" borderId="51" xfId="1" applyNumberFormat="1" applyFont="1" applyFill="1" applyBorder="1" applyAlignment="1">
      <alignment horizontal="center" vertical="center"/>
    </xf>
    <xf numFmtId="10" fontId="14" fillId="0" borderId="52" xfId="1" applyNumberFormat="1" applyFont="1" applyFill="1" applyBorder="1" applyAlignment="1">
      <alignment horizontal="center" vertical="center"/>
    </xf>
    <xf numFmtId="10" fontId="14" fillId="0" borderId="53" xfId="1" applyNumberFormat="1" applyFont="1" applyFill="1" applyBorder="1" applyAlignment="1">
      <alignment horizontal="center" vertical="center"/>
    </xf>
    <xf numFmtId="10" fontId="14" fillId="0" borderId="34" xfId="1" quotePrefix="1" applyNumberFormat="1" applyFont="1" applyFill="1" applyBorder="1" applyAlignment="1">
      <alignment horizontal="center" vertical="center"/>
    </xf>
    <xf numFmtId="10" fontId="14" fillId="0" borderId="33" xfId="1" quotePrefix="1" applyNumberFormat="1" applyFont="1" applyFill="1" applyBorder="1" applyAlignment="1">
      <alignment horizontal="center" vertical="center"/>
    </xf>
    <xf numFmtId="10" fontId="14" fillId="0" borderId="35" xfId="1" quotePrefix="1" applyNumberFormat="1" applyFont="1" applyFill="1" applyBorder="1" applyAlignment="1">
      <alignment horizontal="center" vertical="center"/>
    </xf>
    <xf numFmtId="10" fontId="14" fillId="0" borderId="4" xfId="1" applyNumberFormat="1" applyFont="1" applyFill="1" applyBorder="1" applyAlignment="1">
      <alignment horizontal="center" vertical="center"/>
    </xf>
    <xf numFmtId="10" fontId="14" fillId="0" borderId="3" xfId="1" applyNumberFormat="1" applyFont="1" applyFill="1" applyBorder="1" applyAlignment="1">
      <alignment horizontal="center" vertical="center"/>
    </xf>
    <xf numFmtId="10" fontId="14" fillId="6" borderId="34" xfId="1" quotePrefix="1" applyNumberFormat="1" applyFont="1" applyFill="1" applyBorder="1" applyAlignment="1">
      <alignment horizontal="center" vertical="center"/>
    </xf>
    <xf numFmtId="10" fontId="14" fillId="6" borderId="33" xfId="1" quotePrefix="1" applyNumberFormat="1" applyFont="1" applyFill="1" applyBorder="1" applyAlignment="1">
      <alignment horizontal="center" vertical="center"/>
    </xf>
    <xf numFmtId="10" fontId="14" fillId="6" borderId="35" xfId="1" quotePrefix="1" applyNumberFormat="1" applyFont="1" applyFill="1" applyBorder="1" applyAlignment="1">
      <alignment horizontal="center" vertical="center"/>
    </xf>
    <xf numFmtId="10" fontId="13" fillId="0" borderId="4" xfId="1" applyNumberFormat="1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10" fontId="13" fillId="0" borderId="5" xfId="1" applyNumberFormat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10" fontId="14" fillId="0" borderId="1" xfId="1" applyNumberFormat="1" applyFont="1" applyFill="1" applyBorder="1" applyAlignment="1">
      <alignment horizontal="center" vertical="center"/>
    </xf>
    <xf numFmtId="10" fontId="13" fillId="0" borderId="3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10" fontId="14" fillId="0" borderId="5" xfId="1" applyNumberFormat="1" applyFont="1" applyFill="1" applyBorder="1" applyAlignment="1">
      <alignment horizontal="center" vertical="center"/>
    </xf>
    <xf numFmtId="49" fontId="5" fillId="0" borderId="42" xfId="1" applyNumberFormat="1" applyFont="1" applyFill="1" applyBorder="1" applyAlignment="1">
      <alignment horizontal="center" vertical="center"/>
    </xf>
    <xf numFmtId="49" fontId="5" fillId="0" borderId="55" xfId="1" applyNumberFormat="1" applyFont="1" applyFill="1" applyBorder="1" applyAlignment="1">
      <alignment horizontal="center" vertical="center"/>
    </xf>
    <xf numFmtId="10" fontId="14" fillId="12" borderId="34" xfId="1" quotePrefix="1" applyNumberFormat="1" applyFont="1" applyFill="1" applyBorder="1" applyAlignment="1">
      <alignment horizontal="center" vertical="center"/>
    </xf>
    <xf numFmtId="10" fontId="14" fillId="12" borderId="33" xfId="1" quotePrefix="1" applyNumberFormat="1" applyFont="1" applyFill="1" applyBorder="1" applyAlignment="1">
      <alignment horizontal="center" vertical="center"/>
    </xf>
    <xf numFmtId="10" fontId="14" fillId="12" borderId="35" xfId="1" quotePrefix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center" vertical="center"/>
    </xf>
    <xf numFmtId="176" fontId="10" fillId="0" borderId="37" xfId="1" applyNumberFormat="1" applyFont="1" applyFill="1" applyBorder="1" applyAlignment="1">
      <alignment horizontal="center" vertical="center" wrapText="1"/>
    </xf>
    <xf numFmtId="176" fontId="10" fillId="0" borderId="12" xfId="1" applyNumberFormat="1" applyFont="1" applyFill="1" applyBorder="1" applyAlignment="1">
      <alignment horizontal="center" vertical="center" wrapText="1"/>
    </xf>
    <xf numFmtId="10" fontId="14" fillId="6" borderId="2" xfId="1" quotePrefix="1" applyNumberFormat="1" applyFont="1" applyFill="1" applyBorder="1" applyAlignment="1">
      <alignment horizontal="center" vertical="center"/>
    </xf>
    <xf numFmtId="10" fontId="14" fillId="6" borderId="4" xfId="1" quotePrefix="1" applyNumberFormat="1" applyFont="1" applyFill="1" applyBorder="1" applyAlignment="1">
      <alignment horizontal="center" vertical="center"/>
    </xf>
    <xf numFmtId="10" fontId="14" fillId="6" borderId="3" xfId="1" quotePrefix="1" applyNumberFormat="1" applyFont="1" applyFill="1" applyBorder="1" applyAlignment="1">
      <alignment horizontal="center" vertical="center"/>
    </xf>
    <xf numFmtId="49" fontId="5" fillId="6" borderId="25" xfId="1" applyNumberFormat="1" applyFont="1" applyFill="1" applyBorder="1" applyAlignment="1">
      <alignment horizontal="center" vertical="center"/>
    </xf>
    <xf numFmtId="49" fontId="5" fillId="6" borderId="26" xfId="1" applyNumberFormat="1" applyFont="1" applyFill="1" applyBorder="1" applyAlignment="1">
      <alignment horizontal="center" vertical="center"/>
    </xf>
    <xf numFmtId="49" fontId="5" fillId="6" borderId="24" xfId="1" applyNumberFormat="1" applyFont="1" applyFill="1" applyBorder="1" applyAlignment="1">
      <alignment horizontal="center" vertical="center"/>
    </xf>
    <xf numFmtId="10" fontId="14" fillId="0" borderId="91" xfId="1" applyNumberFormat="1" applyFont="1" applyFill="1" applyBorder="1" applyAlignment="1">
      <alignment horizontal="center" vertical="center"/>
    </xf>
    <xf numFmtId="10" fontId="14" fillId="0" borderId="92" xfId="1" applyNumberFormat="1" applyFont="1" applyFill="1" applyBorder="1" applyAlignment="1">
      <alignment horizontal="center" vertical="center"/>
    </xf>
    <xf numFmtId="10" fontId="14" fillId="0" borderId="93" xfId="1" applyNumberFormat="1" applyFont="1" applyFill="1" applyBorder="1" applyAlignment="1">
      <alignment horizontal="center" vertical="center"/>
    </xf>
    <xf numFmtId="10" fontId="14" fillId="6" borderId="36" xfId="1" quotePrefix="1" applyNumberFormat="1" applyFont="1" applyFill="1" applyBorder="1" applyAlignment="1">
      <alignment horizontal="center" vertical="center"/>
    </xf>
    <xf numFmtId="10" fontId="14" fillId="6" borderId="2" xfId="1" applyNumberFormat="1" applyFont="1" applyFill="1" applyBorder="1" applyAlignment="1">
      <alignment horizontal="center" vertical="center"/>
    </xf>
    <xf numFmtId="10" fontId="14" fillId="6" borderId="1" xfId="1" applyNumberFormat="1" applyFont="1" applyFill="1" applyBorder="1" applyAlignment="1">
      <alignment horizontal="center" vertical="center"/>
    </xf>
    <xf numFmtId="10" fontId="14" fillId="6" borderId="3" xfId="1" applyNumberFormat="1" applyFont="1" applyFill="1" applyBorder="1" applyAlignment="1">
      <alignment horizontal="center" vertical="center"/>
    </xf>
    <xf numFmtId="10" fontId="14" fillId="0" borderId="2" xfId="1" quotePrefix="1" applyNumberFormat="1" applyFont="1" applyFill="1" applyBorder="1" applyAlignment="1">
      <alignment horizontal="center" vertical="center"/>
    </xf>
    <xf numFmtId="10" fontId="14" fillId="0" borderId="1" xfId="1" quotePrefix="1" applyNumberFormat="1" applyFont="1" applyFill="1" applyBorder="1" applyAlignment="1">
      <alignment horizontal="center" vertical="center"/>
    </xf>
    <xf numFmtId="10" fontId="14" fillId="0" borderId="3" xfId="1" quotePrefix="1" applyNumberFormat="1" applyFont="1" applyFill="1" applyBorder="1" applyAlignment="1">
      <alignment horizontal="center" vertical="center"/>
    </xf>
    <xf numFmtId="10" fontId="14" fillId="6" borderId="1" xfId="1" quotePrefix="1" applyNumberFormat="1" applyFont="1" applyFill="1" applyBorder="1" applyAlignment="1">
      <alignment horizontal="center" vertical="center"/>
    </xf>
    <xf numFmtId="10" fontId="14" fillId="6" borderId="5" xfId="1" quotePrefix="1" applyNumberFormat="1" applyFont="1" applyFill="1" applyBorder="1" applyAlignment="1">
      <alignment horizontal="center" vertical="center"/>
    </xf>
    <xf numFmtId="10" fontId="13" fillId="6" borderId="2" xfId="1" applyNumberFormat="1" applyFont="1" applyFill="1" applyBorder="1" applyAlignment="1">
      <alignment horizontal="center" vertical="center"/>
    </xf>
    <xf numFmtId="10" fontId="13" fillId="6" borderId="1" xfId="1" applyNumberFormat="1" applyFont="1" applyFill="1" applyBorder="1" applyAlignment="1">
      <alignment horizontal="center" vertical="center"/>
    </xf>
    <xf numFmtId="10" fontId="13" fillId="6" borderId="3" xfId="1" applyNumberFormat="1" applyFont="1" applyFill="1" applyBorder="1" applyAlignment="1">
      <alignment horizontal="center" vertical="center"/>
    </xf>
    <xf numFmtId="10" fontId="13" fillId="6" borderId="4" xfId="1" applyNumberFormat="1" applyFont="1" applyFill="1" applyBorder="1" applyAlignment="1">
      <alignment horizontal="center" vertical="center"/>
    </xf>
    <xf numFmtId="10" fontId="13" fillId="6" borderId="33" xfId="1" applyNumberFormat="1" applyFont="1" applyFill="1" applyBorder="1" applyAlignment="1">
      <alignment horizontal="center" vertical="center"/>
    </xf>
    <xf numFmtId="10" fontId="13" fillId="6" borderId="5" xfId="1" applyNumberFormat="1" applyFont="1" applyFill="1" applyBorder="1" applyAlignment="1">
      <alignment horizontal="center" vertical="center"/>
    </xf>
    <xf numFmtId="10" fontId="14" fillId="6" borderId="4" xfId="1" applyNumberFormat="1" applyFont="1" applyFill="1" applyBorder="1" applyAlignment="1">
      <alignment horizontal="center" vertical="center"/>
    </xf>
    <xf numFmtId="10" fontId="14" fillId="6" borderId="33" xfId="1" applyNumberFormat="1" applyFont="1" applyFill="1" applyBorder="1" applyAlignment="1">
      <alignment horizontal="center" vertical="center"/>
    </xf>
    <xf numFmtId="10" fontId="14" fillId="6" borderId="5" xfId="1" applyNumberFormat="1" applyFont="1" applyFill="1" applyBorder="1" applyAlignment="1">
      <alignment horizontal="center" vertical="center"/>
    </xf>
    <xf numFmtId="0" fontId="10" fillId="0" borderId="21" xfId="1" quotePrefix="1" applyNumberFormat="1" applyFont="1" applyFill="1" applyBorder="1" applyAlignment="1">
      <alignment horizontal="center" vertical="center"/>
    </xf>
    <xf numFmtId="0" fontId="10" fillId="0" borderId="33" xfId="1" quotePrefix="1" applyNumberFormat="1" applyFont="1" applyFill="1" applyBorder="1" applyAlignment="1">
      <alignment horizontal="center" vertical="center"/>
    </xf>
    <xf numFmtId="0" fontId="10" fillId="0" borderId="35" xfId="1" quotePrefix="1" applyNumberFormat="1" applyFont="1" applyFill="1" applyBorder="1" applyAlignment="1">
      <alignment horizontal="center" vertical="center"/>
    </xf>
    <xf numFmtId="176" fontId="10" fillId="0" borderId="41" xfId="1" quotePrefix="1" applyNumberFormat="1" applyFont="1" applyFill="1" applyBorder="1" applyAlignment="1">
      <alignment horizontal="center" vertical="center"/>
    </xf>
    <xf numFmtId="176" fontId="10" fillId="0" borderId="32" xfId="1" quotePrefix="1" applyNumberFormat="1" applyFont="1" applyFill="1" applyBorder="1" applyAlignment="1">
      <alignment horizontal="center" vertical="center"/>
    </xf>
    <xf numFmtId="176" fontId="10" fillId="0" borderId="38" xfId="1" quotePrefix="1" applyNumberFormat="1" applyFont="1" applyFill="1" applyBorder="1" applyAlignment="1">
      <alignment horizontal="center" vertical="center"/>
    </xf>
    <xf numFmtId="176" fontId="10" fillId="0" borderId="37" xfId="1" applyNumberFormat="1" applyFont="1" applyFill="1" applyBorder="1" applyAlignment="1">
      <alignment horizontal="center" vertical="center"/>
    </xf>
    <xf numFmtId="176" fontId="10" fillId="0" borderId="32" xfId="1" applyNumberFormat="1" applyFont="1" applyFill="1" applyBorder="1" applyAlignment="1">
      <alignment horizontal="center" vertical="center"/>
    </xf>
    <xf numFmtId="176" fontId="10" fillId="0" borderId="38" xfId="1" applyNumberFormat="1" applyFont="1" applyFill="1" applyBorder="1" applyAlignment="1">
      <alignment horizontal="center" vertical="center"/>
    </xf>
    <xf numFmtId="10" fontId="13" fillId="0" borderId="44" xfId="1" applyNumberFormat="1" applyFont="1" applyFill="1" applyBorder="1" applyAlignment="1">
      <alignment horizontal="center" vertical="center"/>
    </xf>
    <xf numFmtId="10" fontId="14" fillId="0" borderId="44" xfId="1" applyNumberFormat="1" applyFont="1" applyFill="1" applyBorder="1" applyAlignment="1">
      <alignment horizontal="center" vertical="center"/>
    </xf>
    <xf numFmtId="0" fontId="10" fillId="0" borderId="34" xfId="1" applyNumberFormat="1" applyFont="1" applyFill="1" applyBorder="1" applyAlignment="1">
      <alignment horizontal="center" vertical="center"/>
    </xf>
    <xf numFmtId="0" fontId="10" fillId="0" borderId="33" xfId="1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99" xfId="0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10" fontId="5" fillId="0" borderId="72" xfId="1" applyNumberFormat="1" applyFont="1" applyFill="1" applyBorder="1" applyAlignment="1">
      <alignment horizontal="center" vertical="center"/>
    </xf>
    <xf numFmtId="10" fontId="5" fillId="0" borderId="74" xfId="1" applyNumberFormat="1" applyFont="1" applyFill="1" applyBorder="1" applyAlignment="1">
      <alignment horizontal="center" vertical="center"/>
    </xf>
    <xf numFmtId="0" fontId="10" fillId="0" borderId="4" xfId="1" quotePrefix="1" applyNumberFormat="1" applyFont="1" applyFill="1" applyBorder="1" applyAlignment="1">
      <alignment horizontal="center" vertical="center"/>
    </xf>
    <xf numFmtId="0" fontId="10" fillId="0" borderId="5" xfId="1" quotePrefix="1" applyNumberFormat="1" applyFont="1" applyFill="1" applyBorder="1" applyAlignment="1">
      <alignment horizontal="center" vertical="center"/>
    </xf>
    <xf numFmtId="176" fontId="10" fillId="0" borderId="31" xfId="1" quotePrefix="1" applyNumberFormat="1" applyFont="1" applyFill="1" applyBorder="1" applyAlignment="1">
      <alignment horizontal="center" vertical="center"/>
    </xf>
    <xf numFmtId="176" fontId="10" fillId="0" borderId="37" xfId="1" quotePrefix="1" applyNumberFormat="1" applyFont="1" applyFill="1" applyBorder="1" applyAlignment="1">
      <alignment horizontal="center" vertical="center"/>
    </xf>
    <xf numFmtId="10" fontId="5" fillId="0" borderId="4" xfId="1" applyNumberFormat="1" applyFont="1" applyFill="1" applyBorder="1" applyAlignment="1">
      <alignment horizontal="center" vertical="center"/>
    </xf>
    <xf numFmtId="10" fontId="5" fillId="0" borderId="5" xfId="1" applyNumberFormat="1" applyFont="1" applyFill="1" applyBorder="1" applyAlignment="1">
      <alignment horizontal="center" vertical="center"/>
    </xf>
    <xf numFmtId="49" fontId="5" fillId="0" borderId="39" xfId="1" applyNumberFormat="1" applyFont="1" applyFill="1" applyBorder="1" applyAlignment="1">
      <alignment horizontal="center" vertical="center"/>
    </xf>
    <xf numFmtId="10" fontId="13" fillId="0" borderId="65" xfId="1" applyNumberFormat="1" applyFont="1" applyFill="1" applyBorder="1" applyAlignment="1">
      <alignment horizontal="center" vertical="center"/>
    </xf>
    <xf numFmtId="10" fontId="13" fillId="0" borderId="66" xfId="1" applyNumberFormat="1" applyFont="1" applyFill="1" applyBorder="1" applyAlignment="1">
      <alignment horizontal="center" vertical="center"/>
    </xf>
    <xf numFmtId="10" fontId="13" fillId="0" borderId="67" xfId="1" applyNumberFormat="1" applyFont="1" applyFill="1" applyBorder="1" applyAlignment="1">
      <alignment horizontal="center" vertical="center"/>
    </xf>
    <xf numFmtId="49" fontId="5" fillId="0" borderId="40" xfId="1" applyNumberFormat="1" applyFont="1" applyFill="1" applyBorder="1" applyAlignment="1">
      <alignment horizontal="center" vertical="center"/>
    </xf>
    <xf numFmtId="10" fontId="5" fillId="0" borderId="70" xfId="1" applyNumberFormat="1" applyFont="1" applyFill="1" applyBorder="1" applyAlignment="1">
      <alignment horizontal="center" vertical="center"/>
    </xf>
    <xf numFmtId="10" fontId="5" fillId="0" borderId="65" xfId="1" applyNumberFormat="1" applyFont="1" applyFill="1" applyBorder="1" applyAlignment="1">
      <alignment horizontal="center" vertical="center"/>
    </xf>
    <xf numFmtId="10" fontId="5" fillId="0" borderId="67" xfId="1" applyNumberFormat="1" applyFont="1" applyFill="1" applyBorder="1" applyAlignment="1">
      <alignment horizontal="center" vertical="center"/>
    </xf>
    <xf numFmtId="0" fontId="10" fillId="0" borderId="1" xfId="1" quotePrefix="1" applyNumberFormat="1" applyFont="1" applyFill="1" applyBorder="1" applyAlignment="1">
      <alignment horizontal="center" vertical="center"/>
    </xf>
    <xf numFmtId="176" fontId="10" fillId="0" borderId="12" xfId="1" quotePrefix="1" applyNumberFormat="1" applyFont="1" applyFill="1" applyBorder="1" applyAlignment="1">
      <alignment horizontal="center" vertical="center"/>
    </xf>
    <xf numFmtId="176" fontId="10" fillId="0" borderId="8" xfId="1" quotePrefix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10" fillId="0" borderId="3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>
      <alignment horizontal="center" vertical="center"/>
    </xf>
    <xf numFmtId="176" fontId="17" fillId="0" borderId="34" xfId="1" applyNumberFormat="1" applyFont="1" applyFill="1" applyBorder="1" applyAlignment="1">
      <alignment horizontal="center" vertical="center" wrapText="1"/>
    </xf>
    <xf numFmtId="176" fontId="17" fillId="0" borderId="33" xfId="1" applyNumberFormat="1" applyFont="1" applyFill="1" applyBorder="1" applyAlignment="1">
      <alignment horizontal="center" vertical="center"/>
    </xf>
    <xf numFmtId="176" fontId="17" fillId="0" borderId="35" xfId="1" applyNumberFormat="1" applyFont="1" applyFill="1" applyBorder="1" applyAlignment="1">
      <alignment horizontal="center" vertical="center"/>
    </xf>
    <xf numFmtId="176" fontId="10" fillId="0" borderId="47" xfId="1" applyNumberFormat="1" applyFont="1" applyFill="1" applyBorder="1" applyAlignment="1">
      <alignment horizontal="center" vertical="center"/>
    </xf>
    <xf numFmtId="176" fontId="10" fillId="0" borderId="50" xfId="1" applyNumberFormat="1" applyFont="1" applyFill="1" applyBorder="1" applyAlignment="1">
      <alignment horizontal="center" vertical="center"/>
    </xf>
    <xf numFmtId="176" fontId="10" fillId="0" borderId="43" xfId="1" applyNumberFormat="1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59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2" borderId="97" xfId="0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49" fontId="5" fillId="6" borderId="42" xfId="1" applyNumberFormat="1" applyFont="1" applyFill="1" applyBorder="1" applyAlignment="1">
      <alignment horizontal="center" vertical="center"/>
    </xf>
    <xf numFmtId="49" fontId="5" fillId="6" borderId="55" xfId="1" applyNumberFormat="1" applyFont="1" applyFill="1" applyBorder="1" applyAlignment="1">
      <alignment horizontal="center" vertical="center"/>
    </xf>
    <xf numFmtId="49" fontId="5" fillId="0" borderId="56" xfId="1" applyNumberFormat="1" applyFont="1" applyFill="1" applyBorder="1" applyAlignment="1">
      <alignment horizontal="center" vertical="center"/>
    </xf>
    <xf numFmtId="10" fontId="5" fillId="0" borderId="29" xfId="1" applyNumberFormat="1" applyFont="1" applyFill="1" applyBorder="1" applyAlignment="1">
      <alignment horizontal="center" vertical="center"/>
    </xf>
    <xf numFmtId="10" fontId="14" fillId="0" borderId="4" xfId="1" quotePrefix="1" applyNumberFormat="1" applyFont="1" applyFill="1" applyBorder="1" applyAlignment="1">
      <alignment horizontal="center" vertical="center"/>
    </xf>
    <xf numFmtId="10" fontId="14" fillId="0" borderId="20" xfId="1" quotePrefix="1" applyNumberFormat="1" applyFont="1" applyFill="1" applyBorder="1" applyAlignment="1">
      <alignment horizontal="center" vertical="center"/>
    </xf>
    <xf numFmtId="10" fontId="13" fillId="0" borderId="17" xfId="1" applyNumberFormat="1" applyFont="1" applyFill="1" applyBorder="1" applyAlignment="1">
      <alignment horizontal="center" vertical="center"/>
    </xf>
    <xf numFmtId="0" fontId="10" fillId="6" borderId="4" xfId="1" applyNumberFormat="1" applyFont="1" applyFill="1" applyBorder="1" applyAlignment="1">
      <alignment horizontal="center" vertical="center"/>
    </xf>
    <xf numFmtId="0" fontId="10" fillId="6" borderId="33" xfId="1" applyNumberFormat="1" applyFont="1" applyFill="1" applyBorder="1" applyAlignment="1">
      <alignment horizontal="center" vertical="center"/>
    </xf>
    <xf numFmtId="0" fontId="10" fillId="6" borderId="5" xfId="1" applyNumberFormat="1" applyFont="1" applyFill="1" applyBorder="1" applyAlignment="1">
      <alignment horizontal="center" vertical="center"/>
    </xf>
    <xf numFmtId="176" fontId="10" fillId="6" borderId="12" xfId="1" applyNumberFormat="1" applyFont="1" applyFill="1" applyBorder="1" applyAlignment="1">
      <alignment horizontal="center" vertical="center"/>
    </xf>
    <xf numFmtId="176" fontId="10" fillId="6" borderId="32" xfId="1" applyNumberFormat="1" applyFont="1" applyFill="1" applyBorder="1" applyAlignment="1">
      <alignment horizontal="center" vertical="center"/>
    </xf>
    <xf numFmtId="176" fontId="10" fillId="6" borderId="9" xfId="1" applyNumberFormat="1" applyFont="1" applyFill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center"/>
    </xf>
    <xf numFmtId="49" fontId="14" fillId="0" borderId="25" xfId="1" applyNumberFormat="1" applyFont="1" applyFill="1" applyBorder="1" applyAlignment="1">
      <alignment horizontal="center" vertical="center" wrapText="1"/>
    </xf>
    <xf numFmtId="49" fontId="14" fillId="0" borderId="39" xfId="1" applyNumberFormat="1" applyFont="1" applyFill="1" applyBorder="1" applyAlignment="1">
      <alignment horizontal="center" vertical="center"/>
    </xf>
    <xf numFmtId="49" fontId="14" fillId="0" borderId="24" xfId="1" applyNumberFormat="1" applyFont="1" applyFill="1" applyBorder="1" applyAlignment="1">
      <alignment horizontal="center" vertical="center"/>
    </xf>
    <xf numFmtId="10" fontId="5" fillId="0" borderId="63" xfId="1" applyNumberFormat="1" applyFont="1" applyFill="1" applyBorder="1" applyAlignment="1">
      <alignment horizontal="center" vertical="center"/>
    </xf>
    <xf numFmtId="10" fontId="5" fillId="0" borderId="64" xfId="1" applyNumberFormat="1" applyFont="1" applyFill="1" applyBorder="1" applyAlignment="1">
      <alignment horizontal="center" vertical="center"/>
    </xf>
    <xf numFmtId="10" fontId="13" fillId="0" borderId="63" xfId="1" applyNumberFormat="1" applyFont="1" applyFill="1" applyBorder="1" applyAlignment="1">
      <alignment horizontal="center" vertical="center"/>
    </xf>
    <xf numFmtId="10" fontId="13" fillId="0" borderId="64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10" fontId="5" fillId="0" borderId="22" xfId="1" applyNumberFormat="1" applyFont="1" applyFill="1" applyBorder="1" applyAlignment="1">
      <alignment horizontal="center" vertical="center"/>
    </xf>
    <xf numFmtId="177" fontId="10" fillId="0" borderId="34" xfId="1" applyNumberFormat="1" applyFont="1" applyFill="1" applyBorder="1" applyAlignment="1">
      <alignment horizontal="center" vertical="center" wrapText="1"/>
    </xf>
    <xf numFmtId="177" fontId="10" fillId="0" borderId="33" xfId="1" applyNumberFormat="1" applyFont="1" applyFill="1" applyBorder="1" applyAlignment="1">
      <alignment horizontal="center" vertical="center" wrapText="1"/>
    </xf>
    <xf numFmtId="177" fontId="10" fillId="0" borderId="35" xfId="1" applyNumberFormat="1" applyFont="1" applyFill="1" applyBorder="1" applyAlignment="1">
      <alignment horizontal="center" vertical="center" wrapText="1"/>
    </xf>
    <xf numFmtId="177" fontId="10" fillId="0" borderId="47" xfId="1" applyNumberFormat="1" applyFont="1" applyFill="1" applyBorder="1" applyAlignment="1">
      <alignment horizontal="center" vertical="center" wrapText="1"/>
    </xf>
    <xf numFmtId="177" fontId="10" fillId="0" borderId="50" xfId="1" applyNumberFormat="1" applyFont="1" applyFill="1" applyBorder="1" applyAlignment="1">
      <alignment horizontal="center" vertical="center" wrapText="1"/>
    </xf>
    <xf numFmtId="177" fontId="10" fillId="0" borderId="43" xfId="1" applyNumberFormat="1" applyFont="1" applyFill="1" applyBorder="1" applyAlignment="1">
      <alignment horizontal="center" vertical="center" wrapText="1"/>
    </xf>
    <xf numFmtId="10" fontId="5" fillId="0" borderId="65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10" fontId="5" fillId="0" borderId="67" xfId="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>
      <alignment horizontal="center" vertical="center"/>
    </xf>
    <xf numFmtId="10" fontId="13" fillId="0" borderId="66" xfId="0" applyNumberFormat="1" applyFont="1" applyFill="1" applyBorder="1" applyAlignment="1">
      <alignment horizontal="center" vertical="center"/>
    </xf>
    <xf numFmtId="10" fontId="13" fillId="0" borderId="67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10" fontId="5" fillId="0" borderId="72" xfId="0" applyNumberFormat="1" applyFont="1" applyFill="1" applyBorder="1" applyAlignment="1">
      <alignment horizontal="center" vertical="center"/>
    </xf>
    <xf numFmtId="10" fontId="5" fillId="0" borderId="70" xfId="0" applyNumberFormat="1" applyFont="1" applyFill="1" applyBorder="1" applyAlignment="1">
      <alignment horizontal="center" vertical="center"/>
    </xf>
    <xf numFmtId="10" fontId="5" fillId="0" borderId="74" xfId="0" applyNumberFormat="1" applyFont="1" applyFill="1" applyBorder="1" applyAlignment="1">
      <alignment horizontal="center" vertical="center"/>
    </xf>
    <xf numFmtId="10" fontId="13" fillId="0" borderId="2" xfId="0" applyNumberFormat="1" applyFont="1" applyFill="1" applyBorder="1" applyAlignment="1">
      <alignment horizontal="center" vertical="center"/>
    </xf>
    <xf numFmtId="10" fontId="13" fillId="0" borderId="33" xfId="0" applyNumberFormat="1" applyFont="1" applyFill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/>
    </xf>
    <xf numFmtId="10" fontId="13" fillId="0" borderId="34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 wrapText="1"/>
    </xf>
    <xf numFmtId="10" fontId="5" fillId="0" borderId="33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10" fontId="15" fillId="0" borderId="0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0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10" fontId="5" fillId="0" borderId="34" xfId="1" applyNumberFormat="1" applyFont="1" applyFill="1" applyBorder="1" applyAlignment="1">
      <alignment horizontal="center" vertical="center"/>
    </xf>
    <xf numFmtId="10" fontId="5" fillId="0" borderId="68" xfId="1" applyNumberFormat="1" applyFont="1" applyFill="1" applyBorder="1" applyAlignment="1">
      <alignment horizontal="center" vertical="center"/>
    </xf>
    <xf numFmtId="10" fontId="13" fillId="0" borderId="68" xfId="1" applyNumberFormat="1" applyFont="1" applyFill="1" applyBorder="1" applyAlignment="1">
      <alignment horizontal="center" vertical="center"/>
    </xf>
    <xf numFmtId="10" fontId="5" fillId="0" borderId="66" xfId="1" applyNumberFormat="1" applyFont="1" applyFill="1" applyBorder="1" applyAlignment="1">
      <alignment horizontal="center" vertical="center"/>
    </xf>
    <xf numFmtId="10" fontId="13" fillId="0" borderId="69" xfId="1" applyNumberFormat="1" applyFont="1" applyFill="1" applyBorder="1" applyAlignment="1">
      <alignment horizontal="center" vertical="center"/>
    </xf>
    <xf numFmtId="10" fontId="5" fillId="0" borderId="63" xfId="0" applyNumberFormat="1" applyFont="1" applyFill="1" applyBorder="1" applyAlignment="1">
      <alignment horizontal="center" vertical="center"/>
    </xf>
    <xf numFmtId="10" fontId="5" fillId="0" borderId="68" xfId="0" applyNumberFormat="1" applyFont="1" applyFill="1" applyBorder="1" applyAlignment="1">
      <alignment horizontal="center" vertical="center"/>
    </xf>
    <xf numFmtId="10" fontId="13" fillId="0" borderId="63" xfId="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>
      <alignment horizontal="center" vertical="center"/>
    </xf>
    <xf numFmtId="10" fontId="5" fillId="0" borderId="69" xfId="1" applyNumberFormat="1" applyFont="1" applyFill="1" applyBorder="1" applyAlignment="1">
      <alignment horizontal="center" vertical="center"/>
    </xf>
    <xf numFmtId="0" fontId="18" fillId="7" borderId="79" xfId="0" applyFont="1" applyFill="1" applyBorder="1" applyAlignment="1">
      <alignment horizontal="center" vertical="center"/>
    </xf>
    <xf numFmtId="0" fontId="18" fillId="7" borderId="80" xfId="0" applyFont="1" applyFill="1" applyBorder="1" applyAlignment="1">
      <alignment horizontal="center" vertical="center"/>
    </xf>
    <xf numFmtId="0" fontId="18" fillId="7" borderId="81" xfId="0" applyFont="1" applyFill="1" applyBorder="1" applyAlignment="1">
      <alignment horizontal="center" vertical="center"/>
    </xf>
    <xf numFmtId="49" fontId="20" fillId="7" borderId="75" xfId="1" applyNumberFormat="1" applyFont="1" applyFill="1" applyBorder="1" applyAlignment="1">
      <alignment horizontal="center" vertical="center" wrapText="1"/>
    </xf>
    <xf numFmtId="49" fontId="20" fillId="7" borderId="82" xfId="1" applyNumberFormat="1" applyFont="1" applyFill="1" applyBorder="1" applyAlignment="1">
      <alignment horizontal="center" vertical="center"/>
    </xf>
    <xf numFmtId="49" fontId="20" fillId="7" borderId="75" xfId="1" applyNumberFormat="1" applyFont="1" applyFill="1" applyBorder="1" applyAlignment="1">
      <alignment horizontal="center" vertical="center"/>
    </xf>
    <xf numFmtId="49" fontId="20" fillId="7" borderId="83" xfId="1" applyNumberFormat="1" applyFont="1" applyFill="1" applyBorder="1" applyAlignment="1">
      <alignment horizontal="center" vertical="center" wrapText="1"/>
    </xf>
    <xf numFmtId="49" fontId="23" fillId="7" borderId="75" xfId="1" applyNumberFormat="1" applyFont="1" applyFill="1" applyBorder="1" applyAlignment="1">
      <alignment horizontal="center" vertical="center" wrapText="1"/>
    </xf>
    <xf numFmtId="49" fontId="23" fillId="7" borderId="75" xfId="1" applyNumberFormat="1" applyFont="1" applyFill="1" applyBorder="1" applyAlignment="1">
      <alignment horizontal="center" vertical="center"/>
    </xf>
    <xf numFmtId="49" fontId="28" fillId="7" borderId="75" xfId="1" applyNumberFormat="1" applyFont="1" applyFill="1" applyBorder="1" applyAlignment="1">
      <alignment horizontal="center" vertical="center" wrapText="1"/>
    </xf>
    <xf numFmtId="49" fontId="28" fillId="7" borderId="75" xfId="1" applyNumberFormat="1" applyFont="1" applyFill="1" applyBorder="1" applyAlignment="1">
      <alignment horizontal="center" vertical="center"/>
    </xf>
    <xf numFmtId="0" fontId="26" fillId="9" borderId="75" xfId="0" applyFont="1" applyFill="1" applyBorder="1" applyAlignment="1">
      <alignment horizontal="center" vertical="center" wrapText="1"/>
    </xf>
    <xf numFmtId="0" fontId="26" fillId="9" borderId="75" xfId="0" applyFont="1" applyFill="1" applyBorder="1" applyAlignment="1">
      <alignment horizontal="center" vertical="center"/>
    </xf>
    <xf numFmtId="49" fontId="20" fillId="7" borderId="75" xfId="0" applyNumberFormat="1" applyFont="1" applyFill="1" applyBorder="1" applyAlignment="1">
      <alignment horizontal="center" vertical="center" wrapText="1"/>
    </xf>
    <xf numFmtId="49" fontId="20" fillId="7" borderId="75" xfId="0" applyNumberFormat="1" applyFont="1" applyFill="1" applyBorder="1" applyAlignment="1">
      <alignment horizontal="center" vertical="center"/>
    </xf>
    <xf numFmtId="49" fontId="23" fillId="7" borderId="84" xfId="1" applyNumberFormat="1" applyFont="1" applyFill="1" applyBorder="1" applyAlignment="1">
      <alignment horizontal="center" vertical="center" wrapText="1"/>
    </xf>
    <xf numFmtId="49" fontId="23" fillId="7" borderId="87" xfId="1" applyNumberFormat="1" applyFont="1" applyFill="1" applyBorder="1" applyAlignment="1">
      <alignment horizontal="center" vertical="center" wrapText="1"/>
    </xf>
    <xf numFmtId="49" fontId="23" fillId="7" borderId="88" xfId="1" applyNumberFormat="1" applyFont="1" applyFill="1" applyBorder="1" applyAlignment="1">
      <alignment horizontal="center" vertical="center" wrapText="1"/>
    </xf>
    <xf numFmtId="49" fontId="23" fillId="7" borderId="75" xfId="0" applyNumberFormat="1" applyFont="1" applyFill="1" applyBorder="1" applyAlignment="1">
      <alignment horizontal="center" vertical="center" wrapText="1"/>
    </xf>
    <xf numFmtId="49" fontId="23" fillId="7" borderId="75" xfId="0" applyNumberFormat="1" applyFont="1" applyFill="1" applyBorder="1" applyAlignment="1">
      <alignment horizontal="center" vertical="center"/>
    </xf>
    <xf numFmtId="49" fontId="23" fillId="7" borderId="82" xfId="1" applyNumberFormat="1" applyFont="1" applyFill="1" applyBorder="1" applyAlignment="1">
      <alignment horizontal="center" vertical="center"/>
    </xf>
    <xf numFmtId="49" fontId="23" fillId="7" borderId="83" xfId="1" applyNumberFormat="1" applyFont="1" applyFill="1" applyBorder="1" applyAlignment="1">
      <alignment horizontal="center" vertical="center" wrapText="1"/>
    </xf>
    <xf numFmtId="49" fontId="23" fillId="7" borderId="82" xfId="1" applyNumberFormat="1" applyFont="1" applyFill="1" applyBorder="1" applyAlignment="1">
      <alignment horizontal="center" vertical="center" wrapText="1"/>
    </xf>
    <xf numFmtId="0" fontId="27" fillId="9" borderId="75" xfId="0" applyFont="1" applyFill="1" applyBorder="1" applyAlignment="1">
      <alignment horizontal="center" vertical="center" wrapText="1"/>
    </xf>
    <xf numFmtId="0" fontId="27" fillId="9" borderId="75" xfId="0" applyFont="1" applyFill="1" applyBorder="1" applyAlignment="1">
      <alignment horizontal="center" vertical="center"/>
    </xf>
  </cellXfs>
  <cellStyles count="3">
    <cellStyle name="백분율" xfId="2" builtinId="5"/>
    <cellStyle name="쉼표 [0] 2" xfId="1"/>
    <cellStyle name="표준" xfId="0" builtinId="0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1D1D"/>
      <color rgb="FFF3C3C3"/>
      <color rgb="FF0000FF"/>
      <color rgb="FF990099"/>
      <color rgb="FFF5CBCB"/>
      <color rgb="FFF6D2D2"/>
      <color rgb="FFF0B0B0"/>
      <color rgb="FFFF8989"/>
      <color rgb="FFF1B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57623621420083E-2"/>
          <c:y val="0.14168439442634065"/>
          <c:w val="0.92316340385767193"/>
          <c:h val="0.52868792733098846"/>
        </c:manualLayout>
      </c:layout>
      <c:lineChart>
        <c:grouping val="standard"/>
        <c:varyColors val="0"/>
        <c:ser>
          <c:idx val="0"/>
          <c:order val="0"/>
          <c:tx>
            <c:strRef>
              <c:f>최근1년간!$C$54</c:f>
              <c:strCache>
                <c:ptCount val="1"/>
                <c:pt idx="0">
                  <c:v>보장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최근1년간!$D$2:$O$2</c:f>
              <c:numCache>
                <c:formatCode>yyyy/mm</c:formatCode>
                <c:ptCount val="12"/>
                <c:pt idx="0">
                  <c:v>43831</c:v>
                </c:pt>
                <c:pt idx="1">
                  <c:v>43801</c:v>
                </c:pt>
                <c:pt idx="2">
                  <c:v>43771</c:v>
                </c:pt>
                <c:pt idx="3">
                  <c:v>43741</c:v>
                </c:pt>
                <c:pt idx="4">
                  <c:v>43711</c:v>
                </c:pt>
                <c:pt idx="5">
                  <c:v>43681</c:v>
                </c:pt>
                <c:pt idx="6">
                  <c:v>43651</c:v>
                </c:pt>
                <c:pt idx="7">
                  <c:v>43621</c:v>
                </c:pt>
                <c:pt idx="8">
                  <c:v>43591</c:v>
                </c:pt>
                <c:pt idx="9">
                  <c:v>43561</c:v>
                </c:pt>
                <c:pt idx="10">
                  <c:v>43531</c:v>
                </c:pt>
                <c:pt idx="11">
                  <c:v>43501</c:v>
                </c:pt>
              </c:numCache>
            </c:numRef>
          </c:cat>
          <c:val>
            <c:numRef>
              <c:f>최근1년간!$D$54:$O$54</c:f>
              <c:numCache>
                <c:formatCode>0.00%</c:formatCode>
                <c:ptCount val="12"/>
                <c:pt idx="0">
                  <c:v>2.52764705882353E-2</c:v>
                </c:pt>
                <c:pt idx="1">
                  <c:v>2.5629411764705887E-2</c:v>
                </c:pt>
                <c:pt idx="2">
                  <c:v>2.567647058823529E-2</c:v>
                </c:pt>
                <c:pt idx="3">
                  <c:v>2.5758823529411765E-2</c:v>
                </c:pt>
                <c:pt idx="4">
                  <c:v>2.5947058823529417E-2</c:v>
                </c:pt>
                <c:pt idx="5">
                  <c:v>2.6223529411764708E-2</c:v>
                </c:pt>
                <c:pt idx="6">
                  <c:v>2.6358823529411771E-2</c:v>
                </c:pt>
                <c:pt idx="7">
                  <c:v>2.6517647058823535E-2</c:v>
                </c:pt>
                <c:pt idx="8">
                  <c:v>2.6541176470588238E-2</c:v>
                </c:pt>
                <c:pt idx="9">
                  <c:v>2.6588235294117652E-2</c:v>
                </c:pt>
                <c:pt idx="10">
                  <c:v>2.6658823529411773E-2</c:v>
                </c:pt>
                <c:pt idx="11">
                  <c:v>2.6658823529411773E-2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최근1년간!$C$55</c:f>
              <c:strCache>
                <c:ptCount val="1"/>
                <c:pt idx="0">
                  <c:v>연금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최근1년간!$D$2:$O$2</c:f>
              <c:numCache>
                <c:formatCode>yyyy/mm</c:formatCode>
                <c:ptCount val="12"/>
                <c:pt idx="0">
                  <c:v>43831</c:v>
                </c:pt>
                <c:pt idx="1">
                  <c:v>43801</c:v>
                </c:pt>
                <c:pt idx="2">
                  <c:v>43771</c:v>
                </c:pt>
                <c:pt idx="3">
                  <c:v>43741</c:v>
                </c:pt>
                <c:pt idx="4">
                  <c:v>43711</c:v>
                </c:pt>
                <c:pt idx="5">
                  <c:v>43681</c:v>
                </c:pt>
                <c:pt idx="6">
                  <c:v>43651</c:v>
                </c:pt>
                <c:pt idx="7">
                  <c:v>43621</c:v>
                </c:pt>
                <c:pt idx="8">
                  <c:v>43591</c:v>
                </c:pt>
                <c:pt idx="9">
                  <c:v>43561</c:v>
                </c:pt>
                <c:pt idx="10">
                  <c:v>43531</c:v>
                </c:pt>
                <c:pt idx="11">
                  <c:v>43501</c:v>
                </c:pt>
              </c:numCache>
            </c:numRef>
          </c:cat>
          <c:val>
            <c:numRef>
              <c:f>최근1년간!$D$55:$O$55</c:f>
              <c:numCache>
                <c:formatCode>0.00%</c:formatCode>
                <c:ptCount val="12"/>
                <c:pt idx="0">
                  <c:v>2.4537500000000004E-2</c:v>
                </c:pt>
                <c:pt idx="1">
                  <c:v>2.4356250000000003E-2</c:v>
                </c:pt>
                <c:pt idx="2">
                  <c:v>2.4418750000000003E-2</c:v>
                </c:pt>
                <c:pt idx="3">
                  <c:v>2.4493750000000002E-2</c:v>
                </c:pt>
                <c:pt idx="4">
                  <c:v>2.4668750000000003E-2</c:v>
                </c:pt>
                <c:pt idx="5">
                  <c:v>2.5025000000000002E-2</c:v>
                </c:pt>
                <c:pt idx="6">
                  <c:v>2.5581250000000003E-2</c:v>
                </c:pt>
                <c:pt idx="7">
                  <c:v>2.5581250000000003E-2</c:v>
                </c:pt>
                <c:pt idx="8">
                  <c:v>2.5918750000000001E-2</c:v>
                </c:pt>
                <c:pt idx="9">
                  <c:v>2.5887500000000008E-2</c:v>
                </c:pt>
                <c:pt idx="10">
                  <c:v>2.5937500000000002E-2</c:v>
                </c:pt>
                <c:pt idx="11">
                  <c:v>2.61125E-2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최근1년간!$C$56</c:f>
              <c:strCache>
                <c:ptCount val="1"/>
                <c:pt idx="0">
                  <c:v>저축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최근1년간!$D$2:$O$2</c:f>
              <c:numCache>
                <c:formatCode>yyyy/mm</c:formatCode>
                <c:ptCount val="12"/>
                <c:pt idx="0">
                  <c:v>43831</c:v>
                </c:pt>
                <c:pt idx="1">
                  <c:v>43801</c:v>
                </c:pt>
                <c:pt idx="2">
                  <c:v>43771</c:v>
                </c:pt>
                <c:pt idx="3">
                  <c:v>43741</c:v>
                </c:pt>
                <c:pt idx="4">
                  <c:v>43711</c:v>
                </c:pt>
                <c:pt idx="5">
                  <c:v>43681</c:v>
                </c:pt>
                <c:pt idx="6">
                  <c:v>43651</c:v>
                </c:pt>
                <c:pt idx="7">
                  <c:v>43621</c:v>
                </c:pt>
                <c:pt idx="8">
                  <c:v>43591</c:v>
                </c:pt>
                <c:pt idx="9">
                  <c:v>43561</c:v>
                </c:pt>
                <c:pt idx="10">
                  <c:v>43531</c:v>
                </c:pt>
                <c:pt idx="11">
                  <c:v>43501</c:v>
                </c:pt>
              </c:numCache>
            </c:numRef>
          </c:cat>
          <c:val>
            <c:numRef>
              <c:f>최근1년간!$D$56:$O$56</c:f>
              <c:numCache>
                <c:formatCode>0.00%</c:formatCode>
                <c:ptCount val="12"/>
                <c:pt idx="0">
                  <c:v>2.5300000000000003E-2</c:v>
                </c:pt>
                <c:pt idx="1">
                  <c:v>2.515333333333334E-2</c:v>
                </c:pt>
                <c:pt idx="2">
                  <c:v>2.5573333333333337E-2</c:v>
                </c:pt>
                <c:pt idx="3">
                  <c:v>2.5893333333333334E-2</c:v>
                </c:pt>
                <c:pt idx="4">
                  <c:v>2.6060000000000007E-2</c:v>
                </c:pt>
                <c:pt idx="5">
                  <c:v>2.6213333333333335E-2</c:v>
                </c:pt>
                <c:pt idx="6">
                  <c:v>2.6633333333333339E-2</c:v>
                </c:pt>
                <c:pt idx="7">
                  <c:v>2.6486666666666672E-2</c:v>
                </c:pt>
                <c:pt idx="8">
                  <c:v>2.7126666666666674E-2</c:v>
                </c:pt>
                <c:pt idx="9">
                  <c:v>2.6980000000000004E-2</c:v>
                </c:pt>
                <c:pt idx="10">
                  <c:v>2.6900000000000004E-2</c:v>
                </c:pt>
                <c:pt idx="11">
                  <c:v>2.6966666666666674E-2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3259824"/>
        <c:axId val="243256296"/>
      </c:lineChart>
      <c:dateAx>
        <c:axId val="2432598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3256296"/>
        <c:crosses val="autoZero"/>
        <c:auto val="1"/>
        <c:lblOffset val="100"/>
        <c:baseTimeUnit val="months"/>
      </c:dateAx>
      <c:valAx>
        <c:axId val="243256296"/>
        <c:scaling>
          <c:orientation val="minMax"/>
          <c:max val="2.8000000000000004E-2"/>
          <c:min val="2.4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325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956982975694348"/>
          <c:y val="4.1063441378531478E-3"/>
          <c:w val="0.24086021505376345"/>
          <c:h val="9.24030908819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56</xdr:row>
      <xdr:rowOff>71438</xdr:rowOff>
    </xdr:from>
    <xdr:to>
      <xdr:col>14</xdr:col>
      <xdr:colOff>533400</xdr:colOff>
      <xdr:row>69</xdr:row>
      <xdr:rowOff>161926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zoomScale="90" zoomScaleNormal="90" workbookViewId="0">
      <selection activeCell="A2" sqref="A2:A3"/>
    </sheetView>
  </sheetViews>
  <sheetFormatPr defaultRowHeight="16.5" x14ac:dyDescent="0.3"/>
  <cols>
    <col min="2" max="2" width="15.375" bestFit="1" customWidth="1"/>
    <col min="3" max="5" width="10.375" customWidth="1"/>
    <col min="6" max="6" width="8.375" style="8" customWidth="1"/>
    <col min="7" max="7" width="5.125" style="9" bestFit="1" customWidth="1"/>
    <col min="8" max="10" width="10.375" customWidth="1"/>
    <col min="11" max="11" width="8.375" style="8" customWidth="1"/>
    <col min="12" max="12" width="5.125" style="9" bestFit="1" customWidth="1"/>
    <col min="13" max="15" width="10.375" customWidth="1"/>
    <col min="16" max="16" width="8.375" style="8" customWidth="1"/>
    <col min="17" max="17" width="5.125" style="9" bestFit="1" customWidth="1"/>
    <col min="18" max="21" width="9" customWidth="1"/>
  </cols>
  <sheetData>
    <row r="1" spans="1:17" ht="27" thickBot="1" x14ac:dyDescent="0.35">
      <c r="A1" s="256" t="s">
        <v>124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/>
    </row>
    <row r="2" spans="1:17" ht="17.25" x14ac:dyDescent="0.3">
      <c r="A2" s="257" t="s">
        <v>3</v>
      </c>
      <c r="B2" s="259" t="s">
        <v>4</v>
      </c>
      <c r="C2" s="261" t="s">
        <v>52</v>
      </c>
      <c r="D2" s="262"/>
      <c r="E2" s="262"/>
      <c r="F2" s="262"/>
      <c r="G2" s="263"/>
      <c r="H2" s="261" t="s">
        <v>12</v>
      </c>
      <c r="I2" s="262"/>
      <c r="J2" s="262"/>
      <c r="K2" s="262"/>
      <c r="L2" s="264"/>
      <c r="M2" s="261" t="s">
        <v>13</v>
      </c>
      <c r="N2" s="262"/>
      <c r="O2" s="262"/>
      <c r="P2" s="262"/>
      <c r="Q2" s="264"/>
    </row>
    <row r="3" spans="1:17" ht="17.25" thickBot="1" x14ac:dyDescent="0.35">
      <c r="A3" s="258"/>
      <c r="B3" s="260"/>
      <c r="C3" s="14" t="s">
        <v>0</v>
      </c>
      <c r="D3" s="5" t="s">
        <v>1</v>
      </c>
      <c r="E3" s="5" t="s">
        <v>2</v>
      </c>
      <c r="F3" s="265" t="s">
        <v>19</v>
      </c>
      <c r="G3" s="266"/>
      <c r="H3" s="75" t="s">
        <v>87</v>
      </c>
      <c r="I3" s="5" t="s">
        <v>88</v>
      </c>
      <c r="J3" s="76" t="s">
        <v>2</v>
      </c>
      <c r="K3" s="267" t="s">
        <v>19</v>
      </c>
      <c r="L3" s="268"/>
      <c r="M3" s="75" t="s">
        <v>0</v>
      </c>
      <c r="N3" s="5" t="s">
        <v>1</v>
      </c>
      <c r="O3" s="5" t="s">
        <v>2</v>
      </c>
      <c r="P3" s="265" t="s">
        <v>19</v>
      </c>
      <c r="Q3" s="269"/>
    </row>
    <row r="4" spans="1:17" x14ac:dyDescent="0.3">
      <c r="A4" s="221" t="s">
        <v>5</v>
      </c>
      <c r="B4" s="291" t="s">
        <v>6</v>
      </c>
      <c r="C4" s="293">
        <f>최근1년간!E3</f>
        <v>2.1999999999999999E-2</v>
      </c>
      <c r="D4" s="212">
        <f>최근1년간!D3</f>
        <v>2.1999999999999999E-2</v>
      </c>
      <c r="E4" s="213">
        <f>SUM(D4-C4)</f>
        <v>0</v>
      </c>
      <c r="F4" s="71" t="s">
        <v>38</v>
      </c>
      <c r="G4" s="72">
        <v>1</v>
      </c>
      <c r="H4" s="248">
        <f>최근1년간!E4</f>
        <v>2.46E-2</v>
      </c>
      <c r="I4" s="134">
        <f>최근1년간!F4</f>
        <v>2.47E-2</v>
      </c>
      <c r="J4" s="151">
        <f>SUM(I4-H4)</f>
        <v>9.9999999999999395E-5</v>
      </c>
      <c r="K4" s="85" t="s">
        <v>17</v>
      </c>
      <c r="L4" s="82">
        <v>1</v>
      </c>
      <c r="M4" s="287">
        <f>최근1년간!E5</f>
        <v>2.52E-2</v>
      </c>
      <c r="N4" s="289">
        <f>최근1년간!D5</f>
        <v>2.5499999999999998E-2</v>
      </c>
      <c r="O4" s="131">
        <f>N4-M4</f>
        <v>2.9999999999999818E-4</v>
      </c>
      <c r="P4" s="85" t="s">
        <v>17</v>
      </c>
      <c r="Q4" s="82">
        <v>1</v>
      </c>
    </row>
    <row r="5" spans="1:17" x14ac:dyDescent="0.3">
      <c r="A5" s="222"/>
      <c r="B5" s="292"/>
      <c r="C5" s="227"/>
      <c r="D5" s="157"/>
      <c r="E5" s="162"/>
      <c r="F5" s="19" t="s">
        <v>29</v>
      </c>
      <c r="G5" s="17">
        <v>0.75</v>
      </c>
      <c r="H5" s="245"/>
      <c r="I5" s="157"/>
      <c r="J5" s="162"/>
      <c r="K5" s="19" t="s">
        <v>29</v>
      </c>
      <c r="L5" s="17">
        <v>0.75</v>
      </c>
      <c r="M5" s="288"/>
      <c r="N5" s="290"/>
      <c r="O5" s="152"/>
      <c r="P5" s="19" t="s">
        <v>29</v>
      </c>
      <c r="Q5" s="17">
        <v>0.75</v>
      </c>
    </row>
    <row r="6" spans="1:17" x14ac:dyDescent="0.3">
      <c r="A6" s="222"/>
      <c r="B6" s="159" t="s">
        <v>7</v>
      </c>
      <c r="C6" s="226">
        <f>최근1년간!E6</f>
        <v>2.5000000000000001E-2</v>
      </c>
      <c r="D6" s="134">
        <f>최근1년간!D6</f>
        <v>2.4500000000000001E-2</v>
      </c>
      <c r="E6" s="131">
        <f t="shared" ref="E6" si="0">SUM(D6-C6)</f>
        <v>-5.0000000000000044E-4</v>
      </c>
      <c r="F6" s="294"/>
      <c r="G6" s="297">
        <v>1</v>
      </c>
      <c r="H6" s="248">
        <f>최근1년간!E7</f>
        <v>2.5000000000000001E-2</v>
      </c>
      <c r="I6" s="134">
        <f>최근1년간!D7</f>
        <v>2.52E-2</v>
      </c>
      <c r="J6" s="131">
        <f t="shared" ref="J6" si="1">SUM(I6-H6)</f>
        <v>1.9999999999999879E-4</v>
      </c>
      <c r="K6" s="6" t="s">
        <v>40</v>
      </c>
      <c r="L6" s="10">
        <v>1.25</v>
      </c>
      <c r="M6" s="240">
        <f>최근1년간!E8</f>
        <v>2.52E-2</v>
      </c>
      <c r="N6" s="235">
        <f>최근1년간!D8</f>
        <v>2.5499999999999998E-2</v>
      </c>
      <c r="O6" s="131">
        <f t="shared" ref="O6" si="2">SUM(N6-M6)</f>
        <v>2.9999999999999818E-4</v>
      </c>
      <c r="P6" s="6" t="s">
        <v>40</v>
      </c>
      <c r="Q6" s="10">
        <v>1.25</v>
      </c>
    </row>
    <row r="7" spans="1:17" x14ac:dyDescent="0.3">
      <c r="A7" s="222"/>
      <c r="B7" s="234"/>
      <c r="C7" s="239"/>
      <c r="D7" s="135"/>
      <c r="E7" s="132"/>
      <c r="F7" s="295"/>
      <c r="G7" s="298"/>
      <c r="H7" s="317"/>
      <c r="I7" s="135"/>
      <c r="J7" s="132"/>
      <c r="K7" s="28" t="s">
        <v>39</v>
      </c>
      <c r="L7" s="16">
        <v>1</v>
      </c>
      <c r="M7" s="329"/>
      <c r="N7" s="236"/>
      <c r="O7" s="132"/>
      <c r="P7" s="28" t="s">
        <v>39</v>
      </c>
      <c r="Q7" s="16">
        <v>1</v>
      </c>
    </row>
    <row r="8" spans="1:17" x14ac:dyDescent="0.3">
      <c r="A8" s="222"/>
      <c r="B8" s="161"/>
      <c r="C8" s="227"/>
      <c r="D8" s="163"/>
      <c r="E8" s="152"/>
      <c r="F8" s="296"/>
      <c r="G8" s="299"/>
      <c r="H8" s="249"/>
      <c r="I8" s="163"/>
      <c r="J8" s="152"/>
      <c r="K8" s="7" t="s">
        <v>23</v>
      </c>
      <c r="L8" s="11">
        <v>0.75</v>
      </c>
      <c r="M8" s="241"/>
      <c r="N8" s="237"/>
      <c r="O8" s="152"/>
      <c r="P8" s="7" t="s">
        <v>23</v>
      </c>
      <c r="Q8" s="11">
        <v>0.75</v>
      </c>
    </row>
    <row r="9" spans="1:17" x14ac:dyDescent="0.3">
      <c r="A9" s="222"/>
      <c r="B9" s="224" t="s">
        <v>21</v>
      </c>
      <c r="C9" s="226">
        <f>최근1년간!E9</f>
        <v>2.4E-2</v>
      </c>
      <c r="D9" s="156">
        <f>최근1년간!D9</f>
        <v>2.4E-2</v>
      </c>
      <c r="E9" s="131">
        <f>D9-C9</f>
        <v>0</v>
      </c>
      <c r="F9" s="228"/>
      <c r="G9" s="243">
        <v>1</v>
      </c>
      <c r="H9" s="232">
        <f>최근1년간!E10</f>
        <v>2.3699999999999999E-2</v>
      </c>
      <c r="I9" s="156">
        <f>최근1년간!D10</f>
        <v>2.3699999999999999E-2</v>
      </c>
      <c r="J9" s="189">
        <f>I9-H9</f>
        <v>0</v>
      </c>
      <c r="K9" s="85" t="s">
        <v>41</v>
      </c>
      <c r="L9" s="82">
        <v>1.5</v>
      </c>
      <c r="M9" s="287">
        <f>최근1년간!E11</f>
        <v>2.4E-2</v>
      </c>
      <c r="N9" s="289">
        <f>최근1년간!D11</f>
        <v>2.4E-2</v>
      </c>
      <c r="O9" s="189">
        <f>N9-M9</f>
        <v>0</v>
      </c>
      <c r="P9" s="85" t="s">
        <v>41</v>
      </c>
      <c r="Q9" s="82">
        <v>1.5</v>
      </c>
    </row>
    <row r="10" spans="1:17" x14ac:dyDescent="0.3">
      <c r="A10" s="222"/>
      <c r="B10" s="292"/>
      <c r="C10" s="227"/>
      <c r="D10" s="157"/>
      <c r="E10" s="152"/>
      <c r="F10" s="242"/>
      <c r="G10" s="244"/>
      <c r="H10" s="245"/>
      <c r="I10" s="157"/>
      <c r="J10" s="191"/>
      <c r="K10" s="19" t="s">
        <v>42</v>
      </c>
      <c r="L10" s="17">
        <v>1</v>
      </c>
      <c r="M10" s="288"/>
      <c r="N10" s="290"/>
      <c r="O10" s="191"/>
      <c r="P10" s="19" t="s">
        <v>42</v>
      </c>
      <c r="Q10" s="17">
        <v>1</v>
      </c>
    </row>
    <row r="11" spans="1:17" x14ac:dyDescent="0.3">
      <c r="A11" s="222"/>
      <c r="B11" s="159" t="s">
        <v>47</v>
      </c>
      <c r="C11" s="226">
        <f>최근1년간!E12</f>
        <v>2.7E-2</v>
      </c>
      <c r="D11" s="134">
        <f>최근1년간!D12</f>
        <v>2.7E-2</v>
      </c>
      <c r="E11" s="131">
        <f t="shared" ref="E11" si="3">SUM(D11-C11)</f>
        <v>0</v>
      </c>
      <c r="F11" s="246" t="s">
        <v>17</v>
      </c>
      <c r="G11" s="174">
        <v>1.25</v>
      </c>
      <c r="H11" s="248">
        <f>최근1년간!E13</f>
        <v>2.4500000000000001E-2</v>
      </c>
      <c r="I11" s="134">
        <f>최근1년간!D13</f>
        <v>2.52E-2</v>
      </c>
      <c r="J11" s="131">
        <f t="shared" ref="J11" si="4">SUM(I11-H11)</f>
        <v>6.9999999999999923E-4</v>
      </c>
      <c r="K11" s="6" t="s">
        <v>48</v>
      </c>
      <c r="L11" s="10">
        <v>1.75</v>
      </c>
      <c r="M11" s="240">
        <f>최근1년간!E14</f>
        <v>2.4299999999999999E-2</v>
      </c>
      <c r="N11" s="235">
        <f>최근1년간!D14</f>
        <v>2.4E-2</v>
      </c>
      <c r="O11" s="131">
        <f t="shared" ref="O11" si="5">SUM(N11-M11)</f>
        <v>-2.9999999999999818E-4</v>
      </c>
      <c r="P11" s="6" t="s">
        <v>48</v>
      </c>
      <c r="Q11" s="10">
        <v>1.75</v>
      </c>
    </row>
    <row r="12" spans="1:17" x14ac:dyDescent="0.3">
      <c r="A12" s="222"/>
      <c r="B12" s="160"/>
      <c r="C12" s="239"/>
      <c r="D12" s="157"/>
      <c r="E12" s="132"/>
      <c r="F12" s="247"/>
      <c r="G12" s="175"/>
      <c r="H12" s="245"/>
      <c r="I12" s="157"/>
      <c r="J12" s="132"/>
      <c r="K12" s="19" t="s">
        <v>17</v>
      </c>
      <c r="L12" s="17">
        <v>1.25</v>
      </c>
      <c r="M12" s="288"/>
      <c r="N12" s="290"/>
      <c r="O12" s="132"/>
      <c r="P12" s="19" t="s">
        <v>17</v>
      </c>
      <c r="Q12" s="17">
        <v>1.25</v>
      </c>
    </row>
    <row r="13" spans="1:17" x14ac:dyDescent="0.3">
      <c r="A13" s="222"/>
      <c r="B13" s="161"/>
      <c r="C13" s="227"/>
      <c r="D13" s="163"/>
      <c r="E13" s="152"/>
      <c r="F13" s="7" t="s">
        <v>18</v>
      </c>
      <c r="G13" s="11">
        <v>1</v>
      </c>
      <c r="H13" s="249"/>
      <c r="I13" s="163"/>
      <c r="J13" s="152"/>
      <c r="K13" s="7" t="s">
        <v>18</v>
      </c>
      <c r="L13" s="11">
        <v>1</v>
      </c>
      <c r="M13" s="241"/>
      <c r="N13" s="237"/>
      <c r="O13" s="152"/>
      <c r="P13" s="7" t="s">
        <v>18</v>
      </c>
      <c r="Q13" s="11">
        <v>1</v>
      </c>
    </row>
    <row r="14" spans="1:17" x14ac:dyDescent="0.3">
      <c r="A14" s="222"/>
      <c r="B14" s="159" t="s">
        <v>55</v>
      </c>
      <c r="C14" s="226">
        <f>최근1년간!E15</f>
        <v>2.5000000000000001E-2</v>
      </c>
      <c r="D14" s="134">
        <f>최근1년간!D15</f>
        <v>2.5000000000000001E-2</v>
      </c>
      <c r="E14" s="131">
        <f t="shared" ref="E14" si="6">SUM(D14-C14)</f>
        <v>0</v>
      </c>
      <c r="F14" s="246" t="s">
        <v>17</v>
      </c>
      <c r="G14" s="174">
        <v>1.5</v>
      </c>
      <c r="H14" s="248">
        <f>최근1년간!E16</f>
        <v>2.35E-2</v>
      </c>
      <c r="I14" s="134">
        <f>최근1년간!D16</f>
        <v>2.35E-2</v>
      </c>
      <c r="J14" s="131">
        <f t="shared" ref="J14" si="7">SUM(I14-H14)</f>
        <v>0</v>
      </c>
      <c r="K14" s="6" t="s">
        <v>30</v>
      </c>
      <c r="L14" s="10">
        <v>1.5</v>
      </c>
      <c r="M14" s="240">
        <f>최근1년간!E17</f>
        <v>2.4E-2</v>
      </c>
      <c r="N14" s="235">
        <f>최근1년간!D17</f>
        <v>2.4E-2</v>
      </c>
      <c r="O14" s="131">
        <f t="shared" ref="O14" si="8">SUM(N14-M14)</f>
        <v>0</v>
      </c>
      <c r="P14" s="6" t="s">
        <v>16</v>
      </c>
      <c r="Q14" s="10">
        <v>1.5</v>
      </c>
    </row>
    <row r="15" spans="1:17" x14ac:dyDescent="0.3">
      <c r="A15" s="222"/>
      <c r="B15" s="160"/>
      <c r="C15" s="239"/>
      <c r="D15" s="157"/>
      <c r="E15" s="132"/>
      <c r="F15" s="247"/>
      <c r="G15" s="175"/>
      <c r="H15" s="245"/>
      <c r="I15" s="157"/>
      <c r="J15" s="132"/>
      <c r="K15" s="19" t="s">
        <v>31</v>
      </c>
      <c r="L15" s="17">
        <v>1</v>
      </c>
      <c r="M15" s="288"/>
      <c r="N15" s="290"/>
      <c r="O15" s="132"/>
      <c r="P15" s="19" t="s">
        <v>17</v>
      </c>
      <c r="Q15" s="17">
        <v>1</v>
      </c>
    </row>
    <row r="16" spans="1:17" x14ac:dyDescent="0.3">
      <c r="A16" s="222"/>
      <c r="B16" s="161"/>
      <c r="C16" s="227"/>
      <c r="D16" s="163"/>
      <c r="E16" s="152"/>
      <c r="F16" s="7" t="s">
        <v>18</v>
      </c>
      <c r="G16" s="11">
        <v>1</v>
      </c>
      <c r="H16" s="249"/>
      <c r="I16" s="163"/>
      <c r="J16" s="152"/>
      <c r="K16" s="7" t="s">
        <v>29</v>
      </c>
      <c r="L16" s="11">
        <v>0.75</v>
      </c>
      <c r="M16" s="241"/>
      <c r="N16" s="237"/>
      <c r="O16" s="152"/>
      <c r="P16" s="7" t="s">
        <v>18</v>
      </c>
      <c r="Q16" s="11">
        <v>0.75</v>
      </c>
    </row>
    <row r="17" spans="1:24" x14ac:dyDescent="0.3">
      <c r="A17" s="222"/>
      <c r="B17" s="224" t="s">
        <v>84</v>
      </c>
      <c r="C17" s="226">
        <f>최근1년간!E18</f>
        <v>2.6499999999999999E-2</v>
      </c>
      <c r="D17" s="156">
        <f>최근1년간!D18</f>
        <v>2.6499999999999999E-2</v>
      </c>
      <c r="E17" s="189">
        <f>D17-C17</f>
        <v>0</v>
      </c>
      <c r="F17" s="104"/>
      <c r="G17" s="172">
        <v>2</v>
      </c>
      <c r="H17" s="232">
        <f>최근1년간!E19</f>
        <v>2.4E-2</v>
      </c>
      <c r="I17" s="156">
        <f>최근1년간!D19</f>
        <v>2.4E-2</v>
      </c>
      <c r="J17" s="189">
        <f>I17-H17</f>
        <v>0</v>
      </c>
      <c r="K17" s="28" t="s">
        <v>50</v>
      </c>
      <c r="L17" s="16">
        <v>1.5</v>
      </c>
      <c r="M17" s="331">
        <f>최근1년간!E20</f>
        <v>2.52E-2</v>
      </c>
      <c r="N17" s="333">
        <f>최근1년간!D20</f>
        <v>2.5000000000000001E-2</v>
      </c>
      <c r="O17" s="131">
        <f>N17-M17</f>
        <v>-1.9999999999999879E-4</v>
      </c>
      <c r="P17" s="28" t="s">
        <v>50</v>
      </c>
      <c r="Q17" s="16">
        <v>1.5</v>
      </c>
    </row>
    <row r="18" spans="1:24" x14ac:dyDescent="0.3">
      <c r="A18" s="222"/>
      <c r="B18" s="225"/>
      <c r="C18" s="227"/>
      <c r="D18" s="158"/>
      <c r="E18" s="191"/>
      <c r="F18" s="106"/>
      <c r="G18" s="173"/>
      <c r="H18" s="233"/>
      <c r="I18" s="158"/>
      <c r="J18" s="191"/>
      <c r="K18" s="20" t="s">
        <v>25</v>
      </c>
      <c r="L18" s="18">
        <v>1</v>
      </c>
      <c r="M18" s="332"/>
      <c r="N18" s="334"/>
      <c r="O18" s="152"/>
      <c r="P18" s="20" t="s">
        <v>18</v>
      </c>
      <c r="Q18" s="18">
        <v>1</v>
      </c>
    </row>
    <row r="19" spans="1:24" x14ac:dyDescent="0.3">
      <c r="A19" s="222"/>
      <c r="B19" s="306" t="s">
        <v>20</v>
      </c>
      <c r="C19" s="309">
        <f>최근1년간!E21</f>
        <v>2.5000000000000001E-2</v>
      </c>
      <c r="D19" s="312">
        <f>최근1년간!D21</f>
        <v>2.5700000000000001E-2</v>
      </c>
      <c r="E19" s="131">
        <f>D19-C19</f>
        <v>6.9999999999999923E-4</v>
      </c>
      <c r="F19" s="246" t="s">
        <v>17</v>
      </c>
      <c r="G19" s="174">
        <v>1.5</v>
      </c>
      <c r="H19" s="318">
        <f>최근1년간!E22</f>
        <v>2.4500000000000001E-2</v>
      </c>
      <c r="I19" s="312">
        <f>최근1년간!D22</f>
        <v>2.52E-2</v>
      </c>
      <c r="J19" s="131">
        <f>I19-H19</f>
        <v>6.9999999999999923E-4</v>
      </c>
      <c r="K19" s="6" t="s">
        <v>45</v>
      </c>
      <c r="L19" s="10">
        <v>2</v>
      </c>
      <c r="M19" s="300">
        <f>최근1년간!E23</f>
        <v>2.35E-2</v>
      </c>
      <c r="N19" s="303">
        <f>최근1년간!D23</f>
        <v>2.35E-2</v>
      </c>
      <c r="O19" s="131">
        <f t="shared" ref="O19" si="9">SUM(N19-M19)</f>
        <v>0</v>
      </c>
      <c r="P19" s="6" t="s">
        <v>45</v>
      </c>
      <c r="Q19" s="10">
        <v>2</v>
      </c>
    </row>
    <row r="20" spans="1:24" x14ac:dyDescent="0.3">
      <c r="A20" s="222"/>
      <c r="B20" s="307"/>
      <c r="C20" s="310"/>
      <c r="D20" s="313"/>
      <c r="E20" s="132"/>
      <c r="F20" s="247"/>
      <c r="G20" s="175"/>
      <c r="H20" s="319"/>
      <c r="I20" s="313"/>
      <c r="J20" s="132"/>
      <c r="K20" s="28" t="s">
        <v>32</v>
      </c>
      <c r="L20" s="16">
        <v>1.5</v>
      </c>
      <c r="M20" s="301"/>
      <c r="N20" s="304"/>
      <c r="O20" s="132"/>
      <c r="P20" s="28" t="s">
        <v>32</v>
      </c>
      <c r="Q20" s="16">
        <v>1.5</v>
      </c>
    </row>
    <row r="21" spans="1:24" x14ac:dyDescent="0.3">
      <c r="A21" s="222"/>
      <c r="B21" s="308"/>
      <c r="C21" s="311"/>
      <c r="D21" s="314"/>
      <c r="E21" s="152"/>
      <c r="F21" s="7" t="s">
        <v>18</v>
      </c>
      <c r="G21" s="11">
        <v>1</v>
      </c>
      <c r="H21" s="320"/>
      <c r="I21" s="314"/>
      <c r="J21" s="152"/>
      <c r="K21" s="7" t="s">
        <v>18</v>
      </c>
      <c r="L21" s="11">
        <v>1</v>
      </c>
      <c r="M21" s="302"/>
      <c r="N21" s="305"/>
      <c r="O21" s="152"/>
      <c r="P21" s="7" t="s">
        <v>18</v>
      </c>
      <c r="Q21" s="11">
        <v>1</v>
      </c>
      <c r="X21" t="s">
        <v>54</v>
      </c>
    </row>
    <row r="22" spans="1:24" x14ac:dyDescent="0.3">
      <c r="A22" s="222"/>
      <c r="B22" s="316" t="s">
        <v>53</v>
      </c>
      <c r="C22" s="226">
        <f>최근1년간!E24</f>
        <v>2.5000000000000001E-2</v>
      </c>
      <c r="D22" s="134">
        <f>최근1년간!D24</f>
        <v>2.5000000000000001E-2</v>
      </c>
      <c r="E22" s="189">
        <f>D22-C22</f>
        <v>0</v>
      </c>
      <c r="F22" s="77" t="s">
        <v>27</v>
      </c>
      <c r="G22" s="79">
        <v>1.5</v>
      </c>
      <c r="H22" s="248">
        <f>최근1년간!E25</f>
        <v>2.3300000000000001E-2</v>
      </c>
      <c r="I22" s="134">
        <f>최근1년간!D25</f>
        <v>2.3300000000000001E-2</v>
      </c>
      <c r="J22" s="189">
        <f>I22-H22</f>
        <v>0</v>
      </c>
      <c r="K22" s="77" t="s">
        <v>27</v>
      </c>
      <c r="L22" s="79">
        <v>1.5</v>
      </c>
      <c r="M22" s="240">
        <f>최근1년간!E26</f>
        <v>2.5000000000000001E-2</v>
      </c>
      <c r="N22" s="235">
        <f>최근1년간!D26</f>
        <v>2.5499999999999998E-2</v>
      </c>
      <c r="O22" s="189">
        <f>N22-M22</f>
        <v>4.9999999999999697E-4</v>
      </c>
      <c r="P22" s="77" t="s">
        <v>27</v>
      </c>
      <c r="Q22" s="79">
        <v>2</v>
      </c>
    </row>
    <row r="23" spans="1:24" x14ac:dyDescent="0.3">
      <c r="A23" s="222"/>
      <c r="B23" s="292"/>
      <c r="C23" s="227"/>
      <c r="D23" s="163"/>
      <c r="E23" s="191"/>
      <c r="F23" s="78" t="s">
        <v>28</v>
      </c>
      <c r="G23" s="80">
        <v>0.5</v>
      </c>
      <c r="H23" s="249"/>
      <c r="I23" s="163"/>
      <c r="J23" s="191"/>
      <c r="K23" s="78" t="s">
        <v>28</v>
      </c>
      <c r="L23" s="80">
        <v>0.5</v>
      </c>
      <c r="M23" s="241"/>
      <c r="N23" s="237"/>
      <c r="O23" s="191"/>
      <c r="P23" s="78" t="s">
        <v>28</v>
      </c>
      <c r="Q23" s="80">
        <v>1</v>
      </c>
    </row>
    <row r="24" spans="1:24" x14ac:dyDescent="0.3">
      <c r="A24" s="222"/>
      <c r="B24" s="159" t="s">
        <v>24</v>
      </c>
      <c r="C24" s="226">
        <f>최근1년간!E27</f>
        <v>2.35E-2</v>
      </c>
      <c r="D24" s="156">
        <f>최근1년간!D27</f>
        <v>2.35E-2</v>
      </c>
      <c r="E24" s="131">
        <f t="shared" ref="E24" si="10">SUM(D24-C24)</f>
        <v>0</v>
      </c>
      <c r="F24" s="104"/>
      <c r="G24" s="107">
        <v>1</v>
      </c>
      <c r="H24" s="232">
        <f>최근1년간!E28</f>
        <v>2.47E-2</v>
      </c>
      <c r="I24" s="156">
        <f>최근1년간!D28</f>
        <v>2.52E-2</v>
      </c>
      <c r="J24" s="131">
        <f t="shared" ref="J24" si="11">SUM(I24-H24)</f>
        <v>5.0000000000000044E-4</v>
      </c>
      <c r="K24" s="85" t="s">
        <v>43</v>
      </c>
      <c r="L24" s="82">
        <v>1.25</v>
      </c>
      <c r="M24" s="287">
        <f>최근1년간!E29</f>
        <v>2.5100000000000001E-2</v>
      </c>
      <c r="N24" s="289">
        <f>최근1년간!D29</f>
        <v>2.5600000000000001E-2</v>
      </c>
      <c r="O24" s="131">
        <f t="shared" ref="O24" si="12">SUM(N24-M24)</f>
        <v>5.0000000000000044E-4</v>
      </c>
      <c r="P24" s="85" t="s">
        <v>43</v>
      </c>
      <c r="Q24" s="82">
        <v>1.25</v>
      </c>
    </row>
    <row r="25" spans="1:24" x14ac:dyDescent="0.3">
      <c r="A25" s="222"/>
      <c r="B25" s="234"/>
      <c r="C25" s="239"/>
      <c r="D25" s="135"/>
      <c r="E25" s="132"/>
      <c r="F25" s="215"/>
      <c r="G25" s="210"/>
      <c r="H25" s="317"/>
      <c r="I25" s="135"/>
      <c r="J25" s="132"/>
      <c r="K25" s="28" t="s">
        <v>44</v>
      </c>
      <c r="L25" s="16">
        <v>1</v>
      </c>
      <c r="M25" s="329"/>
      <c r="N25" s="236"/>
      <c r="O25" s="132"/>
      <c r="P25" s="28" t="s">
        <v>44</v>
      </c>
      <c r="Q25" s="16">
        <v>1</v>
      </c>
    </row>
    <row r="26" spans="1:24" x14ac:dyDescent="0.3">
      <c r="A26" s="222"/>
      <c r="B26" s="161"/>
      <c r="C26" s="227"/>
      <c r="D26" s="163"/>
      <c r="E26" s="152"/>
      <c r="F26" s="165"/>
      <c r="G26" s="173"/>
      <c r="H26" s="249"/>
      <c r="I26" s="163"/>
      <c r="J26" s="152"/>
      <c r="K26" s="7" t="s">
        <v>18</v>
      </c>
      <c r="L26" s="11">
        <v>0.5</v>
      </c>
      <c r="M26" s="241"/>
      <c r="N26" s="237"/>
      <c r="O26" s="152"/>
      <c r="P26" s="7" t="s">
        <v>18</v>
      </c>
      <c r="Q26" s="11">
        <v>0.5</v>
      </c>
    </row>
    <row r="27" spans="1:24" x14ac:dyDescent="0.3">
      <c r="A27" s="222"/>
      <c r="B27" s="316" t="s">
        <v>85</v>
      </c>
      <c r="C27" s="226">
        <f>최근1년간!E30</f>
        <v>2.4500000000000001E-2</v>
      </c>
      <c r="D27" s="156">
        <f>최근1년간!D30</f>
        <v>2.4500000000000001E-2</v>
      </c>
      <c r="E27" s="131">
        <f>D27-C27</f>
        <v>0</v>
      </c>
      <c r="F27" s="19" t="s">
        <v>22</v>
      </c>
      <c r="G27" s="17">
        <v>1</v>
      </c>
      <c r="H27" s="232">
        <f>최근1년간!E31</f>
        <v>2.4E-2</v>
      </c>
      <c r="I27" s="156">
        <f>최근1년간!D31</f>
        <v>2.4E-2</v>
      </c>
      <c r="J27" s="131">
        <f>I27-H27</f>
        <v>0</v>
      </c>
      <c r="K27" s="19" t="s">
        <v>22</v>
      </c>
      <c r="L27" s="17">
        <v>1</v>
      </c>
      <c r="M27" s="240">
        <f>최근1년간!E32</f>
        <v>2.4E-2</v>
      </c>
      <c r="N27" s="235">
        <f>최근1년간!D32</f>
        <v>2.4E-2</v>
      </c>
      <c r="O27" s="131">
        <f>N27-M27</f>
        <v>0</v>
      </c>
      <c r="P27" s="6" t="s">
        <v>22</v>
      </c>
      <c r="Q27" s="10">
        <v>1</v>
      </c>
    </row>
    <row r="28" spans="1:24" x14ac:dyDescent="0.3">
      <c r="A28" s="222"/>
      <c r="B28" s="292"/>
      <c r="C28" s="227"/>
      <c r="D28" s="157"/>
      <c r="E28" s="152"/>
      <c r="F28" s="20" t="s">
        <v>34</v>
      </c>
      <c r="G28" s="18">
        <v>0.5</v>
      </c>
      <c r="H28" s="245"/>
      <c r="I28" s="157"/>
      <c r="J28" s="152"/>
      <c r="K28" s="20" t="s">
        <v>34</v>
      </c>
      <c r="L28" s="18">
        <v>0.5</v>
      </c>
      <c r="M28" s="241"/>
      <c r="N28" s="237"/>
      <c r="O28" s="152"/>
      <c r="P28" s="7" t="s">
        <v>34</v>
      </c>
      <c r="Q28" s="11">
        <v>0.5</v>
      </c>
    </row>
    <row r="29" spans="1:24" x14ac:dyDescent="0.3">
      <c r="A29" s="222"/>
      <c r="B29" s="284" t="s">
        <v>86</v>
      </c>
      <c r="C29" s="226">
        <f>최근1년간!E33</f>
        <v>3.1E-2</v>
      </c>
      <c r="D29" s="134">
        <f>최근1년간!D33</f>
        <v>3.0499999999999999E-2</v>
      </c>
      <c r="E29" s="186">
        <f t="shared" ref="E29" si="13">SUM(D29-C29)</f>
        <v>-5.0000000000000044E-4</v>
      </c>
      <c r="F29" s="250"/>
      <c r="G29" s="253">
        <v>1.5</v>
      </c>
      <c r="H29" s="248">
        <f>최근1년간!E34</f>
        <v>2.6599999999999999E-2</v>
      </c>
      <c r="I29" s="134">
        <f>최근1년간!D34</f>
        <v>2.53E-2</v>
      </c>
      <c r="J29" s="131">
        <f t="shared" ref="J29" si="14">SUM(I29-H29)</f>
        <v>-1.2999999999999991E-3</v>
      </c>
      <c r="K29" s="84" t="s">
        <v>16</v>
      </c>
      <c r="L29" s="81">
        <v>1.2</v>
      </c>
      <c r="M29" s="287">
        <f>최근1년간!E35</f>
        <v>2.9499999999999998E-2</v>
      </c>
      <c r="N29" s="289">
        <f>최근1년간!D35</f>
        <v>3.0599999999999999E-2</v>
      </c>
      <c r="O29" s="131">
        <f t="shared" ref="O29" si="15">SUM(N29-M29)</f>
        <v>1.1000000000000003E-3</v>
      </c>
      <c r="P29" s="45"/>
      <c r="Q29" s="44"/>
    </row>
    <row r="30" spans="1:24" x14ac:dyDescent="0.3">
      <c r="A30" s="222"/>
      <c r="B30" s="285"/>
      <c r="C30" s="239"/>
      <c r="D30" s="135"/>
      <c r="E30" s="201"/>
      <c r="F30" s="251"/>
      <c r="G30" s="254"/>
      <c r="H30" s="317"/>
      <c r="I30" s="135"/>
      <c r="J30" s="132"/>
      <c r="K30" s="19" t="s">
        <v>17</v>
      </c>
      <c r="L30" s="17">
        <v>1</v>
      </c>
      <c r="M30" s="329"/>
      <c r="N30" s="236"/>
      <c r="O30" s="132"/>
      <c r="P30" s="28" t="s">
        <v>17</v>
      </c>
      <c r="Q30" s="82">
        <v>2</v>
      </c>
    </row>
    <row r="31" spans="1:24" x14ac:dyDescent="0.3">
      <c r="A31" s="222"/>
      <c r="B31" s="286"/>
      <c r="C31" s="227"/>
      <c r="D31" s="163"/>
      <c r="E31" s="188"/>
      <c r="F31" s="252"/>
      <c r="G31" s="255"/>
      <c r="H31" s="249"/>
      <c r="I31" s="163"/>
      <c r="J31" s="152"/>
      <c r="K31" s="7" t="s">
        <v>18</v>
      </c>
      <c r="L31" s="11">
        <v>0.8</v>
      </c>
      <c r="M31" s="241"/>
      <c r="N31" s="237"/>
      <c r="O31" s="152"/>
      <c r="P31" s="7" t="s">
        <v>18</v>
      </c>
      <c r="Q31" s="11">
        <v>1</v>
      </c>
    </row>
    <row r="32" spans="1:24" x14ac:dyDescent="0.3">
      <c r="A32" s="222"/>
      <c r="B32" s="238" t="s">
        <v>26</v>
      </c>
      <c r="C32" s="226">
        <f>최근1년간!E36</f>
        <v>2.5000000000000001E-2</v>
      </c>
      <c r="D32" s="315">
        <f>최근1년간!D36</f>
        <v>2.5000000000000001E-2</v>
      </c>
      <c r="E32" s="131">
        <f>D32-C32</f>
        <v>0</v>
      </c>
      <c r="F32" s="6" t="s">
        <v>16</v>
      </c>
      <c r="G32" s="10">
        <v>1.25</v>
      </c>
      <c r="H32" s="326">
        <f>최근1년간!E37</f>
        <v>2.4E-2</v>
      </c>
      <c r="I32" s="315">
        <f>최근1년간!D37</f>
        <v>2.4E-2</v>
      </c>
      <c r="J32" s="186">
        <f>I32-H32</f>
        <v>0</v>
      </c>
      <c r="K32" s="6" t="s">
        <v>16</v>
      </c>
      <c r="L32" s="10">
        <v>1.25</v>
      </c>
      <c r="M32" s="335">
        <f>최근1년간!E32</f>
        <v>2.4E-2</v>
      </c>
      <c r="N32" s="330">
        <f>최근1년간!D32</f>
        <v>2.4E-2</v>
      </c>
      <c r="O32" s="186">
        <f>N32-M32</f>
        <v>0</v>
      </c>
      <c r="P32" s="6" t="s">
        <v>16</v>
      </c>
      <c r="Q32" s="10">
        <v>1.25</v>
      </c>
    </row>
    <row r="33" spans="1:25" x14ac:dyDescent="0.3">
      <c r="A33" s="222"/>
      <c r="B33" s="234"/>
      <c r="C33" s="239"/>
      <c r="D33" s="135"/>
      <c r="E33" s="132"/>
      <c r="F33" s="85" t="s">
        <v>51</v>
      </c>
      <c r="G33" s="82">
        <v>1</v>
      </c>
      <c r="H33" s="317"/>
      <c r="I33" s="135"/>
      <c r="J33" s="201"/>
      <c r="K33" s="85" t="s">
        <v>49</v>
      </c>
      <c r="L33" s="82">
        <v>1</v>
      </c>
      <c r="M33" s="329"/>
      <c r="N33" s="236"/>
      <c r="O33" s="201"/>
      <c r="P33" s="85" t="s">
        <v>49</v>
      </c>
      <c r="Q33" s="82">
        <v>1</v>
      </c>
    </row>
    <row r="34" spans="1:25" x14ac:dyDescent="0.3">
      <c r="A34" s="222"/>
      <c r="B34" s="234"/>
      <c r="C34" s="227"/>
      <c r="D34" s="135"/>
      <c r="E34" s="152"/>
      <c r="F34" s="85" t="s">
        <v>18</v>
      </c>
      <c r="G34" s="82">
        <v>0.5</v>
      </c>
      <c r="H34" s="317"/>
      <c r="I34" s="135"/>
      <c r="J34" s="188"/>
      <c r="K34" s="28" t="s">
        <v>18</v>
      </c>
      <c r="L34" s="82">
        <v>0.5</v>
      </c>
      <c r="M34" s="329"/>
      <c r="N34" s="236"/>
      <c r="O34" s="188"/>
      <c r="P34" s="85" t="s">
        <v>18</v>
      </c>
      <c r="Q34" s="82">
        <v>0.5</v>
      </c>
    </row>
    <row r="35" spans="1:25" x14ac:dyDescent="0.3">
      <c r="A35" s="222"/>
      <c r="B35" s="159" t="s">
        <v>8</v>
      </c>
      <c r="C35" s="226">
        <f>최근1년간!E39</f>
        <v>2.5999999999999999E-2</v>
      </c>
      <c r="D35" s="134">
        <f>최근1년간!D39</f>
        <v>2.5999999999999999E-2</v>
      </c>
      <c r="E35" s="131">
        <f>D35-C35</f>
        <v>0</v>
      </c>
      <c r="F35" s="246" t="s">
        <v>17</v>
      </c>
      <c r="G35" s="174">
        <v>1</v>
      </c>
      <c r="H35" s="248">
        <f>최근1년간!E40</f>
        <v>2.41E-2</v>
      </c>
      <c r="I35" s="134">
        <f>최근1년간!D40</f>
        <v>2.41E-2</v>
      </c>
      <c r="J35" s="131">
        <f t="shared" ref="J35" si="16">SUM(I35-H35)</f>
        <v>0</v>
      </c>
      <c r="K35" s="6" t="s">
        <v>16</v>
      </c>
      <c r="L35" s="10">
        <v>1.25</v>
      </c>
      <c r="M35" s="240">
        <f>최근1년간!E41</f>
        <v>2.4299999999999999E-2</v>
      </c>
      <c r="N35" s="235">
        <f>최근1년간!D41</f>
        <v>2.4299999999999999E-2</v>
      </c>
      <c r="O35" s="131">
        <f t="shared" ref="O35" si="17">SUM(N35-M35)</f>
        <v>0</v>
      </c>
      <c r="P35" s="85" t="s">
        <v>16</v>
      </c>
      <c r="Q35" s="10">
        <v>1.25</v>
      </c>
    </row>
    <row r="36" spans="1:25" x14ac:dyDescent="0.3">
      <c r="A36" s="222"/>
      <c r="B36" s="234"/>
      <c r="C36" s="239"/>
      <c r="D36" s="135"/>
      <c r="E36" s="132"/>
      <c r="F36" s="247"/>
      <c r="G36" s="175"/>
      <c r="H36" s="317"/>
      <c r="I36" s="135"/>
      <c r="J36" s="132"/>
      <c r="K36" s="28" t="s">
        <v>44</v>
      </c>
      <c r="L36" s="16">
        <v>1</v>
      </c>
      <c r="M36" s="329"/>
      <c r="N36" s="236"/>
      <c r="O36" s="132"/>
      <c r="P36" s="28" t="s">
        <v>44</v>
      </c>
      <c r="Q36" s="16">
        <v>1</v>
      </c>
    </row>
    <row r="37" spans="1:25" x14ac:dyDescent="0.3">
      <c r="A37" s="222"/>
      <c r="B37" s="161"/>
      <c r="C37" s="227"/>
      <c r="D37" s="163"/>
      <c r="E37" s="152"/>
      <c r="F37" s="7" t="s">
        <v>18</v>
      </c>
      <c r="G37" s="11">
        <v>0.5</v>
      </c>
      <c r="H37" s="249"/>
      <c r="I37" s="163"/>
      <c r="J37" s="152"/>
      <c r="K37" s="7" t="s">
        <v>18</v>
      </c>
      <c r="L37" s="11">
        <v>0.75</v>
      </c>
      <c r="M37" s="241"/>
      <c r="N37" s="237"/>
      <c r="O37" s="152"/>
      <c r="P37" s="7" t="s">
        <v>18</v>
      </c>
      <c r="Q37" s="11">
        <v>0.75</v>
      </c>
    </row>
    <row r="38" spans="1:25" x14ac:dyDescent="0.3">
      <c r="A38" s="222"/>
      <c r="B38" s="224" t="s">
        <v>56</v>
      </c>
      <c r="C38" s="226">
        <f>최근1년간!E42</f>
        <v>2.5700000000000001E-2</v>
      </c>
      <c r="D38" s="156">
        <f>최근1년간!D42</f>
        <v>2.4799999999999999E-2</v>
      </c>
      <c r="E38" s="189">
        <f>D38-C38</f>
        <v>-9.0000000000000149E-4</v>
      </c>
      <c r="F38" s="228"/>
      <c r="G38" s="230">
        <v>1.5</v>
      </c>
      <c r="H38" s="232">
        <f>최근1년간!E43</f>
        <v>2.52E-2</v>
      </c>
      <c r="I38" s="156">
        <f>최근1년간!D43</f>
        <v>2.6700000000000002E-2</v>
      </c>
      <c r="J38" s="186">
        <f>I38-H38</f>
        <v>1.5000000000000013E-3</v>
      </c>
      <c r="K38" s="6" t="s">
        <v>17</v>
      </c>
      <c r="L38" s="10">
        <v>1.5</v>
      </c>
      <c r="M38" s="287"/>
      <c r="N38" s="289"/>
      <c r="O38" s="177"/>
      <c r="P38" s="228"/>
      <c r="Q38" s="230"/>
      <c r="Y38" t="s">
        <v>33</v>
      </c>
    </row>
    <row r="39" spans="1:25" x14ac:dyDescent="0.3">
      <c r="A39" s="222"/>
      <c r="B39" s="225"/>
      <c r="C39" s="227"/>
      <c r="D39" s="158"/>
      <c r="E39" s="191"/>
      <c r="F39" s="229"/>
      <c r="G39" s="231"/>
      <c r="H39" s="233"/>
      <c r="I39" s="158"/>
      <c r="J39" s="202"/>
      <c r="K39" s="20" t="s">
        <v>18</v>
      </c>
      <c r="L39" s="18">
        <v>1</v>
      </c>
      <c r="M39" s="327"/>
      <c r="N39" s="328"/>
      <c r="O39" s="193"/>
      <c r="P39" s="229"/>
      <c r="Q39" s="231"/>
    </row>
    <row r="40" spans="1:25" s="37" customFormat="1" x14ac:dyDescent="0.3">
      <c r="A40" s="222"/>
      <c r="B40" s="70" t="s">
        <v>46</v>
      </c>
      <c r="C40" s="73">
        <f>최근1년간!E48</f>
        <v>0.03</v>
      </c>
      <c r="D40" s="38">
        <f>최근1년간!D48</f>
        <v>2.5000000000000001E-2</v>
      </c>
      <c r="E40" s="39">
        <f>D40-C40</f>
        <v>-4.9999999999999975E-3</v>
      </c>
      <c r="F40" s="42"/>
      <c r="G40" s="43">
        <v>3</v>
      </c>
      <c r="H40" s="86">
        <f>최근1년간!E49</f>
        <v>2.3E-2</v>
      </c>
      <c r="I40" s="38">
        <f>최근1년간!D49</f>
        <v>2.3E-2</v>
      </c>
      <c r="J40" s="39">
        <f>I40-H40</f>
        <v>0</v>
      </c>
      <c r="K40" s="40"/>
      <c r="L40" s="43"/>
      <c r="M40" s="86">
        <f>최근1년간!E50</f>
        <v>2.9000000000000001E-2</v>
      </c>
      <c r="N40" s="38">
        <f>최근1년간!D50</f>
        <v>2.9000000000000001E-2</v>
      </c>
      <c r="O40" s="39">
        <f>N40-M40</f>
        <v>0</v>
      </c>
      <c r="P40" s="41"/>
      <c r="Q40" s="83"/>
    </row>
    <row r="41" spans="1:25" x14ac:dyDescent="0.3">
      <c r="A41" s="222"/>
      <c r="B41" s="234" t="s">
        <v>61</v>
      </c>
      <c r="C41" s="226">
        <f>최근1년간!E45</f>
        <v>2.5499999999999998E-2</v>
      </c>
      <c r="D41" s="135">
        <f>최근1년간!D45</f>
        <v>2.5700000000000001E-2</v>
      </c>
      <c r="E41" s="274">
        <f>D41-C41</f>
        <v>2.0000000000000226E-4</v>
      </c>
      <c r="F41" s="28" t="s">
        <v>36</v>
      </c>
      <c r="G41" s="16">
        <v>1.5</v>
      </c>
      <c r="H41" s="321" t="s">
        <v>60</v>
      </c>
      <c r="I41" s="322"/>
      <c r="J41" s="322"/>
      <c r="K41" s="322"/>
      <c r="L41" s="322"/>
      <c r="M41" s="322"/>
      <c r="N41" s="322"/>
      <c r="O41" s="322"/>
      <c r="P41" s="322"/>
      <c r="Q41" s="323"/>
    </row>
    <row r="42" spans="1:25" ht="17.25" thickBot="1" x14ac:dyDescent="0.35">
      <c r="A42" s="223"/>
      <c r="B42" s="272"/>
      <c r="C42" s="273"/>
      <c r="D42" s="276"/>
      <c r="E42" s="275"/>
      <c r="F42" s="35" t="s">
        <v>37</v>
      </c>
      <c r="G42" s="36">
        <v>1</v>
      </c>
      <c r="H42" s="324"/>
      <c r="I42" s="324"/>
      <c r="J42" s="324"/>
      <c r="K42" s="324"/>
      <c r="L42" s="324"/>
      <c r="M42" s="324"/>
      <c r="N42" s="324"/>
      <c r="O42" s="324"/>
      <c r="P42" s="324"/>
      <c r="Q42" s="325"/>
    </row>
    <row r="43" spans="1:25" x14ac:dyDescent="0.3">
      <c r="A43" t="s">
        <v>14</v>
      </c>
    </row>
    <row r="44" spans="1:25" ht="17.25" thickBot="1" x14ac:dyDescent="0.35">
      <c r="A44" s="4" t="s">
        <v>15</v>
      </c>
    </row>
    <row r="45" spans="1:25" ht="27" thickBot="1" x14ac:dyDescent="0.35">
      <c r="A45" s="217" t="s">
        <v>100</v>
      </c>
      <c r="B45" s="21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20"/>
    </row>
    <row r="46" spans="1:25" ht="23.25" customHeight="1" x14ac:dyDescent="0.3">
      <c r="A46" s="257" t="s">
        <v>3</v>
      </c>
      <c r="B46" s="259" t="s">
        <v>4</v>
      </c>
      <c r="C46" s="261" t="s">
        <v>101</v>
      </c>
      <c r="D46" s="262"/>
      <c r="E46" s="262"/>
      <c r="F46" s="262"/>
      <c r="G46" s="264"/>
      <c r="H46" s="261" t="s">
        <v>12</v>
      </c>
      <c r="I46" s="262"/>
      <c r="J46" s="262"/>
      <c r="K46" s="262"/>
      <c r="L46" s="264"/>
      <c r="M46" s="261" t="s">
        <v>13</v>
      </c>
      <c r="N46" s="262"/>
      <c r="O46" s="262"/>
      <c r="P46" s="262"/>
      <c r="Q46" s="264"/>
    </row>
    <row r="47" spans="1:25" ht="23.25" customHeight="1" thickBot="1" x14ac:dyDescent="0.35">
      <c r="A47" s="258"/>
      <c r="B47" s="260"/>
      <c r="C47" s="14" t="s">
        <v>0</v>
      </c>
      <c r="D47" s="5" t="s">
        <v>1</v>
      </c>
      <c r="E47" s="5" t="s">
        <v>2</v>
      </c>
      <c r="F47" s="265" t="s">
        <v>19</v>
      </c>
      <c r="G47" s="269"/>
      <c r="H47" s="14" t="s">
        <v>0</v>
      </c>
      <c r="I47" s="5" t="s">
        <v>1</v>
      </c>
      <c r="J47" s="5" t="s">
        <v>102</v>
      </c>
      <c r="K47" s="265" t="s">
        <v>19</v>
      </c>
      <c r="L47" s="269"/>
      <c r="M47" s="14" t="s">
        <v>0</v>
      </c>
      <c r="N47" s="5" t="s">
        <v>1</v>
      </c>
      <c r="O47" s="5" t="s">
        <v>103</v>
      </c>
      <c r="P47" s="265" t="s">
        <v>19</v>
      </c>
      <c r="Q47" s="269"/>
    </row>
    <row r="48" spans="1:25" ht="18" customHeight="1" x14ac:dyDescent="0.3">
      <c r="A48" s="101" t="s">
        <v>94</v>
      </c>
      <c r="B48" s="283" t="s">
        <v>89</v>
      </c>
      <c r="C48" s="213">
        <v>1.95E-2</v>
      </c>
      <c r="D48" s="212">
        <v>1.9E-2</v>
      </c>
      <c r="E48" s="148">
        <f t="shared" ref="E48" si="18">D48-C48</f>
        <v>-5.0000000000000044E-4</v>
      </c>
      <c r="F48" s="203"/>
      <c r="G48" s="206">
        <v>0.5</v>
      </c>
      <c r="H48" s="213">
        <v>1.95E-2</v>
      </c>
      <c r="I48" s="212">
        <v>1.9E-2</v>
      </c>
      <c r="J48" s="153">
        <f t="shared" ref="J48" si="19">I48-H48</f>
        <v>-5.0000000000000044E-4</v>
      </c>
      <c r="K48" s="22" t="s">
        <v>104</v>
      </c>
      <c r="L48" s="23">
        <v>1.5</v>
      </c>
      <c r="M48" s="213">
        <v>1.95E-2</v>
      </c>
      <c r="N48" s="212">
        <v>1.9E-2</v>
      </c>
      <c r="O48" s="148">
        <f t="shared" ref="O48" si="20">N48-M48</f>
        <v>-5.0000000000000044E-4</v>
      </c>
      <c r="P48" s="22" t="s">
        <v>105</v>
      </c>
      <c r="Q48" s="23">
        <v>1.5</v>
      </c>
    </row>
    <row r="49" spans="1:24" ht="18" customHeight="1" x14ac:dyDescent="0.3">
      <c r="A49" s="102"/>
      <c r="B49" s="160"/>
      <c r="C49" s="162"/>
      <c r="D49" s="157"/>
      <c r="E49" s="149"/>
      <c r="F49" s="204"/>
      <c r="G49" s="207"/>
      <c r="H49" s="162"/>
      <c r="I49" s="157"/>
      <c r="J49" s="154"/>
      <c r="K49" s="98" t="s">
        <v>106</v>
      </c>
      <c r="L49" s="100">
        <v>1</v>
      </c>
      <c r="M49" s="162"/>
      <c r="N49" s="157"/>
      <c r="O49" s="149"/>
      <c r="P49" s="98" t="s">
        <v>27</v>
      </c>
      <c r="Q49" s="100">
        <v>1</v>
      </c>
    </row>
    <row r="50" spans="1:24" ht="18" customHeight="1" x14ac:dyDescent="0.3">
      <c r="A50" s="102"/>
      <c r="B50" s="168"/>
      <c r="C50" s="166"/>
      <c r="D50" s="158"/>
      <c r="E50" s="150"/>
      <c r="F50" s="205"/>
      <c r="G50" s="208"/>
      <c r="H50" s="166"/>
      <c r="I50" s="158"/>
      <c r="J50" s="155"/>
      <c r="K50" s="27" t="s">
        <v>18</v>
      </c>
      <c r="L50" s="13">
        <v>0.5</v>
      </c>
      <c r="M50" s="166"/>
      <c r="N50" s="158"/>
      <c r="O50" s="150"/>
      <c r="P50" s="27" t="s">
        <v>18</v>
      </c>
      <c r="Q50" s="13">
        <v>0.5</v>
      </c>
    </row>
    <row r="51" spans="1:24" ht="18" customHeight="1" x14ac:dyDescent="0.3">
      <c r="A51" s="102"/>
      <c r="B51" s="179" t="s">
        <v>9</v>
      </c>
      <c r="C51" s="131">
        <v>2.5000000000000001E-2</v>
      </c>
      <c r="D51" s="134">
        <v>2.6499999999999999E-2</v>
      </c>
      <c r="E51" s="200">
        <f>D51-C51</f>
        <v>1.4999999999999979E-3</v>
      </c>
      <c r="F51" s="214"/>
      <c r="G51" s="209">
        <v>0.3</v>
      </c>
      <c r="H51" s="131">
        <v>2.4500000000000001E-2</v>
      </c>
      <c r="I51" s="134">
        <v>2.4500000000000001E-2</v>
      </c>
      <c r="J51" s="153">
        <f>I51-H51</f>
        <v>0</v>
      </c>
      <c r="K51" s="87" t="s">
        <v>107</v>
      </c>
      <c r="L51" s="12">
        <v>1.25</v>
      </c>
      <c r="M51" s="131">
        <v>2.4500000000000001E-2</v>
      </c>
      <c r="N51" s="134">
        <v>2.7E-2</v>
      </c>
      <c r="O51" s="153">
        <f t="shared" ref="O51" si="21">N51-M51</f>
        <v>2.4999999999999988E-3</v>
      </c>
      <c r="P51" s="90" t="s">
        <v>95</v>
      </c>
      <c r="Q51" s="12">
        <v>1.25</v>
      </c>
      <c r="X51" t="s">
        <v>35</v>
      </c>
    </row>
    <row r="52" spans="1:24" ht="18" customHeight="1" x14ac:dyDescent="0.3">
      <c r="A52" s="102"/>
      <c r="B52" s="270"/>
      <c r="C52" s="151"/>
      <c r="D52" s="156"/>
      <c r="E52" s="187"/>
      <c r="F52" s="215"/>
      <c r="G52" s="210"/>
      <c r="H52" s="151"/>
      <c r="I52" s="156"/>
      <c r="J52" s="154"/>
      <c r="K52" s="88" t="s">
        <v>108</v>
      </c>
      <c r="L52" s="100">
        <v>1</v>
      </c>
      <c r="M52" s="151"/>
      <c r="N52" s="156"/>
      <c r="O52" s="154"/>
      <c r="P52" s="88" t="s">
        <v>106</v>
      </c>
      <c r="Q52" s="100">
        <v>1</v>
      </c>
    </row>
    <row r="53" spans="1:24" ht="18" customHeight="1" x14ac:dyDescent="0.3">
      <c r="A53" s="102"/>
      <c r="B53" s="181"/>
      <c r="C53" s="152"/>
      <c r="D53" s="163"/>
      <c r="E53" s="202"/>
      <c r="F53" s="216"/>
      <c r="G53" s="211"/>
      <c r="H53" s="152"/>
      <c r="I53" s="163"/>
      <c r="J53" s="155"/>
      <c r="K53" s="27" t="s">
        <v>96</v>
      </c>
      <c r="L53" s="24">
        <v>0.3</v>
      </c>
      <c r="M53" s="152"/>
      <c r="N53" s="163"/>
      <c r="O53" s="155"/>
      <c r="P53" s="27" t="s">
        <v>109</v>
      </c>
      <c r="Q53" s="24">
        <v>0.3</v>
      </c>
    </row>
    <row r="54" spans="1:24" ht="18" customHeight="1" x14ac:dyDescent="0.3">
      <c r="A54" s="102"/>
      <c r="B54" s="167" t="s">
        <v>97</v>
      </c>
      <c r="C54" s="151">
        <v>1.9E-2</v>
      </c>
      <c r="D54" s="156">
        <v>1.8499999999999999E-2</v>
      </c>
      <c r="E54" s="148">
        <f t="shared" ref="E54" si="22">D54-C54</f>
        <v>-5.0000000000000044E-4</v>
      </c>
      <c r="F54" s="104"/>
      <c r="G54" s="107">
        <v>0.3</v>
      </c>
      <c r="H54" s="151">
        <v>1.9E-2</v>
      </c>
      <c r="I54" s="156">
        <v>1.8499999999999999E-2</v>
      </c>
      <c r="J54" s="153">
        <f t="shared" ref="J54" si="23">I54-H54</f>
        <v>-5.0000000000000044E-4</v>
      </c>
      <c r="K54" s="96" t="s">
        <v>107</v>
      </c>
      <c r="L54" s="99">
        <v>1.25</v>
      </c>
      <c r="M54" s="151">
        <v>1.9E-2</v>
      </c>
      <c r="N54" s="156">
        <v>1.8499999999999999E-2</v>
      </c>
      <c r="O54" s="153">
        <f t="shared" ref="O54" si="24">N54-M54</f>
        <v>-5.0000000000000044E-4</v>
      </c>
      <c r="P54" s="96" t="s">
        <v>95</v>
      </c>
      <c r="Q54" s="99">
        <v>1.25</v>
      </c>
    </row>
    <row r="55" spans="1:24" ht="18" customHeight="1" x14ac:dyDescent="0.3">
      <c r="A55" s="102"/>
      <c r="B55" s="160"/>
      <c r="C55" s="162"/>
      <c r="D55" s="157"/>
      <c r="E55" s="149"/>
      <c r="F55" s="105"/>
      <c r="G55" s="108"/>
      <c r="H55" s="162"/>
      <c r="I55" s="157"/>
      <c r="J55" s="154"/>
      <c r="K55" s="98" t="s">
        <v>110</v>
      </c>
      <c r="L55" s="100">
        <v>1</v>
      </c>
      <c r="M55" s="162"/>
      <c r="N55" s="157"/>
      <c r="O55" s="154"/>
      <c r="P55" s="98" t="s">
        <v>27</v>
      </c>
      <c r="Q55" s="100">
        <v>1</v>
      </c>
    </row>
    <row r="56" spans="1:24" ht="18" customHeight="1" x14ac:dyDescent="0.3">
      <c r="A56" s="102"/>
      <c r="B56" s="168"/>
      <c r="C56" s="166"/>
      <c r="D56" s="158"/>
      <c r="E56" s="150"/>
      <c r="F56" s="106"/>
      <c r="G56" s="109"/>
      <c r="H56" s="166"/>
      <c r="I56" s="158"/>
      <c r="J56" s="155"/>
      <c r="K56" s="97" t="s">
        <v>109</v>
      </c>
      <c r="L56" s="25">
        <v>0.5</v>
      </c>
      <c r="M56" s="166"/>
      <c r="N56" s="158"/>
      <c r="O56" s="155"/>
      <c r="P56" s="97" t="s">
        <v>18</v>
      </c>
      <c r="Q56" s="25">
        <v>0.5</v>
      </c>
      <c r="X56" s="21"/>
    </row>
    <row r="57" spans="1:24" ht="18" customHeight="1" x14ac:dyDescent="0.3">
      <c r="A57" s="102"/>
      <c r="B57" s="159" t="s">
        <v>111</v>
      </c>
      <c r="C57" s="131">
        <v>1.9E-2</v>
      </c>
      <c r="D57" s="134">
        <v>1.8499999999999999E-2</v>
      </c>
      <c r="E57" s="148">
        <f t="shared" ref="E57" si="25">D57-C57</f>
        <v>-5.0000000000000044E-4</v>
      </c>
      <c r="F57" s="164"/>
      <c r="G57" s="172">
        <v>0.5</v>
      </c>
      <c r="H57" s="131">
        <v>1.9E-2</v>
      </c>
      <c r="I57" s="134">
        <v>1.8499999999999999E-2</v>
      </c>
      <c r="J57" s="153">
        <f>I57-H57</f>
        <v>-5.0000000000000044E-4</v>
      </c>
      <c r="K57" s="26" t="s">
        <v>95</v>
      </c>
      <c r="L57" s="12">
        <v>1.25</v>
      </c>
      <c r="M57" s="131">
        <v>1.9E-2</v>
      </c>
      <c r="N57" s="134">
        <v>1.8499999999999999E-2</v>
      </c>
      <c r="O57" s="169">
        <f t="shared" ref="O57" si="26">N57-M57</f>
        <v>-5.0000000000000044E-4</v>
      </c>
      <c r="P57" s="26" t="s">
        <v>95</v>
      </c>
      <c r="Q57" s="12">
        <v>1.25</v>
      </c>
    </row>
    <row r="58" spans="1:24" ht="18" customHeight="1" x14ac:dyDescent="0.3">
      <c r="A58" s="102"/>
      <c r="B58" s="160"/>
      <c r="C58" s="162"/>
      <c r="D58" s="157"/>
      <c r="E58" s="149"/>
      <c r="F58" s="105"/>
      <c r="G58" s="108"/>
      <c r="H58" s="162"/>
      <c r="I58" s="157"/>
      <c r="J58" s="154"/>
      <c r="K58" s="98" t="s">
        <v>27</v>
      </c>
      <c r="L58" s="100">
        <v>1</v>
      </c>
      <c r="M58" s="162"/>
      <c r="N58" s="157"/>
      <c r="O58" s="170"/>
      <c r="P58" s="98" t="s">
        <v>27</v>
      </c>
      <c r="Q58" s="100">
        <v>1</v>
      </c>
    </row>
    <row r="59" spans="1:24" ht="18" customHeight="1" x14ac:dyDescent="0.3">
      <c r="A59" s="102"/>
      <c r="B59" s="161"/>
      <c r="C59" s="152"/>
      <c r="D59" s="163"/>
      <c r="E59" s="150"/>
      <c r="F59" s="165"/>
      <c r="G59" s="173"/>
      <c r="H59" s="152"/>
      <c r="I59" s="163"/>
      <c r="J59" s="155"/>
      <c r="K59" s="27" t="s">
        <v>18</v>
      </c>
      <c r="L59" s="13">
        <v>0.5</v>
      </c>
      <c r="M59" s="152"/>
      <c r="N59" s="163"/>
      <c r="O59" s="171"/>
      <c r="P59" s="27" t="s">
        <v>18</v>
      </c>
      <c r="Q59" s="13">
        <v>0.5</v>
      </c>
    </row>
    <row r="60" spans="1:24" ht="18" customHeight="1" x14ac:dyDescent="0.3">
      <c r="A60" s="102"/>
      <c r="B60" s="167" t="s">
        <v>112</v>
      </c>
      <c r="C60" s="151">
        <v>1.9E-2</v>
      </c>
      <c r="D60" s="156">
        <v>1.9E-2</v>
      </c>
      <c r="E60" s="148">
        <f t="shared" ref="E60" si="27">D60-C60</f>
        <v>0</v>
      </c>
      <c r="F60" s="104"/>
      <c r="G60" s="107">
        <v>0.3</v>
      </c>
      <c r="H60" s="151">
        <v>1.8499999999999999E-2</v>
      </c>
      <c r="I60" s="156">
        <v>1.8499999999999999E-2</v>
      </c>
      <c r="J60" s="153">
        <f>I60-H60</f>
        <v>0</v>
      </c>
      <c r="K60" s="26" t="s">
        <v>95</v>
      </c>
      <c r="L60" s="12">
        <v>1.5</v>
      </c>
      <c r="M60" s="151">
        <v>1.8499999999999999E-2</v>
      </c>
      <c r="N60" s="156">
        <v>1.8499999999999999E-2</v>
      </c>
      <c r="O60" s="148">
        <f t="shared" ref="O60" si="28">N60-M60</f>
        <v>0</v>
      </c>
      <c r="P60" s="26" t="s">
        <v>105</v>
      </c>
      <c r="Q60" s="12">
        <v>1.5</v>
      </c>
    </row>
    <row r="61" spans="1:24" ht="18" customHeight="1" x14ac:dyDescent="0.3">
      <c r="A61" s="102"/>
      <c r="B61" s="160"/>
      <c r="C61" s="162"/>
      <c r="D61" s="157"/>
      <c r="E61" s="149"/>
      <c r="F61" s="105"/>
      <c r="G61" s="108"/>
      <c r="H61" s="162"/>
      <c r="I61" s="157"/>
      <c r="J61" s="154"/>
      <c r="K61" s="98" t="s">
        <v>27</v>
      </c>
      <c r="L61" s="100">
        <v>1</v>
      </c>
      <c r="M61" s="162"/>
      <c r="N61" s="157"/>
      <c r="O61" s="149"/>
      <c r="P61" s="98" t="s">
        <v>27</v>
      </c>
      <c r="Q61" s="100">
        <v>1</v>
      </c>
    </row>
    <row r="62" spans="1:24" ht="18" customHeight="1" x14ac:dyDescent="0.3">
      <c r="A62" s="102"/>
      <c r="B62" s="168"/>
      <c r="C62" s="166"/>
      <c r="D62" s="158"/>
      <c r="E62" s="150"/>
      <c r="F62" s="106"/>
      <c r="G62" s="109"/>
      <c r="H62" s="166"/>
      <c r="I62" s="158"/>
      <c r="J62" s="155"/>
      <c r="K62" s="27" t="s">
        <v>18</v>
      </c>
      <c r="L62" s="13">
        <v>0.3</v>
      </c>
      <c r="M62" s="166"/>
      <c r="N62" s="158"/>
      <c r="O62" s="150"/>
      <c r="P62" s="27" t="s">
        <v>113</v>
      </c>
      <c r="Q62" s="13">
        <v>0.3</v>
      </c>
    </row>
    <row r="63" spans="1:24" ht="18" customHeight="1" x14ac:dyDescent="0.3">
      <c r="A63" s="102"/>
      <c r="B63" s="179" t="s">
        <v>114</v>
      </c>
      <c r="C63" s="131">
        <v>1.95E-2</v>
      </c>
      <c r="D63" s="131">
        <v>1.95E-2</v>
      </c>
      <c r="E63" s="148">
        <f t="shared" ref="E63" si="29">D63-C63</f>
        <v>0</v>
      </c>
      <c r="F63" s="164"/>
      <c r="G63" s="172">
        <v>0.5</v>
      </c>
      <c r="H63" s="131">
        <v>1.95E-2</v>
      </c>
      <c r="I63" s="131">
        <v>1.95E-2</v>
      </c>
      <c r="J63" s="176">
        <f>I63-H63</f>
        <v>0</v>
      </c>
      <c r="K63" s="26" t="s">
        <v>107</v>
      </c>
      <c r="L63" s="12">
        <v>1.5</v>
      </c>
      <c r="M63" s="131">
        <v>1.95E-2</v>
      </c>
      <c r="N63" s="131">
        <v>1.95E-2</v>
      </c>
      <c r="O63" s="148">
        <f t="shared" ref="O63" si="30">N63-M63</f>
        <v>0</v>
      </c>
      <c r="P63" s="26" t="s">
        <v>95</v>
      </c>
      <c r="Q63" s="12">
        <v>1.5</v>
      </c>
    </row>
    <row r="64" spans="1:24" ht="18" customHeight="1" x14ac:dyDescent="0.3">
      <c r="A64" s="102"/>
      <c r="B64" s="270"/>
      <c r="C64" s="151"/>
      <c r="D64" s="151"/>
      <c r="E64" s="149"/>
      <c r="F64" s="104"/>
      <c r="G64" s="107"/>
      <c r="H64" s="151"/>
      <c r="I64" s="151"/>
      <c r="J64" s="177"/>
      <c r="K64" s="96" t="s">
        <v>91</v>
      </c>
      <c r="L64" s="99">
        <v>1</v>
      </c>
      <c r="M64" s="151"/>
      <c r="N64" s="151"/>
      <c r="O64" s="149"/>
      <c r="P64" s="96" t="s">
        <v>91</v>
      </c>
      <c r="Q64" s="99">
        <v>1</v>
      </c>
    </row>
    <row r="65" spans="1:20" ht="18" customHeight="1" x14ac:dyDescent="0.3">
      <c r="A65" s="102"/>
      <c r="B65" s="181"/>
      <c r="C65" s="152"/>
      <c r="D65" s="152"/>
      <c r="E65" s="150"/>
      <c r="F65" s="165"/>
      <c r="G65" s="173"/>
      <c r="H65" s="152"/>
      <c r="I65" s="152"/>
      <c r="J65" s="178"/>
      <c r="K65" s="27" t="s">
        <v>18</v>
      </c>
      <c r="L65" s="13">
        <v>0.5</v>
      </c>
      <c r="M65" s="152"/>
      <c r="N65" s="152"/>
      <c r="O65" s="150"/>
      <c r="P65" s="27" t="s">
        <v>113</v>
      </c>
      <c r="Q65" s="13">
        <v>0.5</v>
      </c>
    </row>
    <row r="66" spans="1:20" ht="18" customHeight="1" x14ac:dyDescent="0.3">
      <c r="A66" s="102"/>
      <c r="B66" s="167" t="s">
        <v>10</v>
      </c>
      <c r="C66" s="200">
        <v>1.9E-2</v>
      </c>
      <c r="D66" s="197">
        <v>1.9E-2</v>
      </c>
      <c r="E66" s="155">
        <f>D66-C66</f>
        <v>0</v>
      </c>
      <c r="F66" s="277"/>
      <c r="G66" s="280">
        <v>0.5</v>
      </c>
      <c r="H66" s="200">
        <v>1.95E-2</v>
      </c>
      <c r="I66" s="197">
        <v>1.95E-2</v>
      </c>
      <c r="J66" s="177">
        <f>I66-H66</f>
        <v>0</v>
      </c>
      <c r="K66" s="29" t="s">
        <v>90</v>
      </c>
      <c r="L66" s="30">
        <v>1.25</v>
      </c>
      <c r="M66" s="200">
        <v>1.95E-2</v>
      </c>
      <c r="N66" s="197">
        <v>1.95E-2</v>
      </c>
      <c r="O66" s="177">
        <f>N66-M66</f>
        <v>0</v>
      </c>
      <c r="P66" s="96" t="s">
        <v>115</v>
      </c>
      <c r="Q66" s="99">
        <v>1.25</v>
      </c>
    </row>
    <row r="67" spans="1:20" ht="18" customHeight="1" x14ac:dyDescent="0.3">
      <c r="A67" s="102"/>
      <c r="B67" s="234"/>
      <c r="C67" s="201"/>
      <c r="D67" s="198"/>
      <c r="E67" s="185"/>
      <c r="F67" s="278"/>
      <c r="G67" s="281"/>
      <c r="H67" s="201"/>
      <c r="I67" s="198"/>
      <c r="J67" s="154"/>
      <c r="K67" s="31" t="s">
        <v>91</v>
      </c>
      <c r="L67" s="32">
        <v>1</v>
      </c>
      <c r="M67" s="201"/>
      <c r="N67" s="198"/>
      <c r="O67" s="154"/>
      <c r="P67" s="94" t="s">
        <v>116</v>
      </c>
      <c r="Q67" s="95">
        <v>1</v>
      </c>
    </row>
    <row r="68" spans="1:20" ht="18" customHeight="1" x14ac:dyDescent="0.3">
      <c r="A68" s="102"/>
      <c r="B68" s="168"/>
      <c r="C68" s="202"/>
      <c r="D68" s="199"/>
      <c r="E68" s="185"/>
      <c r="F68" s="279"/>
      <c r="G68" s="282"/>
      <c r="H68" s="202"/>
      <c r="I68" s="199"/>
      <c r="J68" s="193"/>
      <c r="K68" s="33" t="s">
        <v>18</v>
      </c>
      <c r="L68" s="34">
        <v>0.5</v>
      </c>
      <c r="M68" s="202"/>
      <c r="N68" s="199"/>
      <c r="O68" s="193"/>
      <c r="P68" s="97" t="s">
        <v>18</v>
      </c>
      <c r="Q68" s="25">
        <v>0.5</v>
      </c>
    </row>
    <row r="69" spans="1:20" ht="18" customHeight="1" x14ac:dyDescent="0.3">
      <c r="A69" s="102"/>
      <c r="B69" s="179" t="s">
        <v>11</v>
      </c>
      <c r="C69" s="131">
        <v>0.02</v>
      </c>
      <c r="D69" s="134">
        <v>1.9E-2</v>
      </c>
      <c r="E69" s="189">
        <f>D69-C69</f>
        <v>-1.0000000000000009E-3</v>
      </c>
      <c r="F69" s="164"/>
      <c r="G69" s="172">
        <v>0.5</v>
      </c>
      <c r="H69" s="186">
        <v>1.95E-2</v>
      </c>
      <c r="I69" s="194">
        <v>1.8499999999999999E-2</v>
      </c>
      <c r="J69" s="176">
        <f>I69-H69</f>
        <v>-1.0000000000000009E-3</v>
      </c>
      <c r="K69" s="90" t="s">
        <v>117</v>
      </c>
      <c r="L69" s="92">
        <v>1.5</v>
      </c>
      <c r="M69" s="131">
        <v>1.95E-2</v>
      </c>
      <c r="N69" s="134">
        <v>1.8499999999999999E-2</v>
      </c>
      <c r="O69" s="176">
        <f>N69-M69</f>
        <v>-1.0000000000000009E-3</v>
      </c>
      <c r="P69" s="90" t="s">
        <v>95</v>
      </c>
      <c r="Q69" s="92">
        <v>1.5</v>
      </c>
      <c r="R69" s="15"/>
      <c r="S69" s="15"/>
      <c r="T69" s="15"/>
    </row>
    <row r="70" spans="1:20" ht="18" customHeight="1" x14ac:dyDescent="0.3">
      <c r="A70" s="102"/>
      <c r="B70" s="180"/>
      <c r="C70" s="162"/>
      <c r="D70" s="157"/>
      <c r="E70" s="190"/>
      <c r="F70" s="105"/>
      <c r="G70" s="108"/>
      <c r="H70" s="187"/>
      <c r="I70" s="195"/>
      <c r="J70" s="192"/>
      <c r="K70" s="88" t="s">
        <v>118</v>
      </c>
      <c r="L70" s="89">
        <v>1</v>
      </c>
      <c r="M70" s="162"/>
      <c r="N70" s="157"/>
      <c r="O70" s="192"/>
      <c r="P70" s="88" t="s">
        <v>27</v>
      </c>
      <c r="Q70" s="89">
        <v>1</v>
      </c>
      <c r="R70" s="15"/>
      <c r="S70" s="15"/>
      <c r="T70" s="15"/>
    </row>
    <row r="71" spans="1:20" ht="18" customHeight="1" x14ac:dyDescent="0.3">
      <c r="A71" s="102"/>
      <c r="B71" s="181"/>
      <c r="C71" s="152"/>
      <c r="D71" s="163"/>
      <c r="E71" s="191"/>
      <c r="F71" s="165"/>
      <c r="G71" s="173"/>
      <c r="H71" s="188"/>
      <c r="I71" s="196"/>
      <c r="J71" s="178"/>
      <c r="K71" s="91" t="s">
        <v>109</v>
      </c>
      <c r="L71" s="93">
        <v>0.5</v>
      </c>
      <c r="M71" s="152"/>
      <c r="N71" s="163"/>
      <c r="O71" s="178"/>
      <c r="P71" s="91" t="s">
        <v>18</v>
      </c>
      <c r="Q71" s="93">
        <v>0.5</v>
      </c>
    </row>
    <row r="72" spans="1:20" ht="18" customHeight="1" x14ac:dyDescent="0.3">
      <c r="A72" s="102"/>
      <c r="B72" s="179" t="s">
        <v>119</v>
      </c>
      <c r="C72" s="182">
        <v>1.95E-2</v>
      </c>
      <c r="D72" s="134">
        <v>1.95E-2</v>
      </c>
      <c r="E72" s="185">
        <f>D72-C72</f>
        <v>0</v>
      </c>
      <c r="F72" s="164"/>
      <c r="G72" s="172">
        <v>0.5</v>
      </c>
      <c r="H72" s="182">
        <v>1.95E-2</v>
      </c>
      <c r="I72" s="134">
        <v>1.95E-2</v>
      </c>
      <c r="J72" s="186">
        <f>I72-H72</f>
        <v>0</v>
      </c>
      <c r="K72" s="26" t="s">
        <v>104</v>
      </c>
      <c r="L72" s="12">
        <v>2</v>
      </c>
      <c r="M72" s="182">
        <v>1.95E-2</v>
      </c>
      <c r="N72" s="134">
        <v>1.7299999999999999E-2</v>
      </c>
      <c r="O72" s="176">
        <f>N72-M72</f>
        <v>-2.2000000000000006E-3</v>
      </c>
      <c r="P72" s="96" t="s">
        <v>16</v>
      </c>
      <c r="Q72" s="99">
        <v>1.5</v>
      </c>
    </row>
    <row r="73" spans="1:20" ht="18" customHeight="1" x14ac:dyDescent="0.3">
      <c r="A73" s="102"/>
      <c r="B73" s="180"/>
      <c r="C73" s="183"/>
      <c r="D73" s="157"/>
      <c r="E73" s="185"/>
      <c r="F73" s="105"/>
      <c r="G73" s="108"/>
      <c r="H73" s="183"/>
      <c r="I73" s="157"/>
      <c r="J73" s="187"/>
      <c r="K73" s="98" t="s">
        <v>27</v>
      </c>
      <c r="L73" s="100">
        <v>1.5</v>
      </c>
      <c r="M73" s="183"/>
      <c r="N73" s="157"/>
      <c r="O73" s="192"/>
      <c r="P73" s="98" t="s">
        <v>120</v>
      </c>
      <c r="Q73" s="100">
        <v>1</v>
      </c>
    </row>
    <row r="74" spans="1:20" ht="18" customHeight="1" x14ac:dyDescent="0.3">
      <c r="A74" s="102"/>
      <c r="B74" s="181"/>
      <c r="C74" s="184"/>
      <c r="D74" s="163"/>
      <c r="E74" s="185"/>
      <c r="F74" s="165"/>
      <c r="G74" s="173"/>
      <c r="H74" s="184"/>
      <c r="I74" s="163"/>
      <c r="J74" s="188"/>
      <c r="K74" s="27" t="s">
        <v>98</v>
      </c>
      <c r="L74" s="13">
        <v>1</v>
      </c>
      <c r="M74" s="184"/>
      <c r="N74" s="163"/>
      <c r="O74" s="178"/>
      <c r="P74" s="97" t="s">
        <v>18</v>
      </c>
      <c r="Q74" s="25">
        <v>0.5</v>
      </c>
    </row>
    <row r="75" spans="1:20" ht="18" customHeight="1" x14ac:dyDescent="0.3">
      <c r="A75" s="102"/>
      <c r="B75" s="270" t="s">
        <v>92</v>
      </c>
      <c r="C75" s="151">
        <v>0.02</v>
      </c>
      <c r="D75" s="156">
        <v>0.02</v>
      </c>
      <c r="E75" s="155">
        <f>D75-C75</f>
        <v>0</v>
      </c>
      <c r="F75" s="104"/>
      <c r="G75" s="107">
        <v>0.5</v>
      </c>
      <c r="H75" s="110" t="s">
        <v>99</v>
      </c>
      <c r="I75" s="111"/>
      <c r="J75" s="112"/>
      <c r="K75" s="96" t="s">
        <v>104</v>
      </c>
      <c r="L75" s="99">
        <v>2</v>
      </c>
      <c r="M75" s="119" t="s">
        <v>121</v>
      </c>
      <c r="N75" s="120"/>
      <c r="O75" s="121"/>
      <c r="P75" s="96" t="s">
        <v>16</v>
      </c>
      <c r="Q75" s="99">
        <v>1.5</v>
      </c>
    </row>
    <row r="76" spans="1:20" ht="18" customHeight="1" x14ac:dyDescent="0.3">
      <c r="A76" s="102"/>
      <c r="B76" s="180"/>
      <c r="C76" s="162"/>
      <c r="D76" s="157"/>
      <c r="E76" s="185"/>
      <c r="F76" s="105"/>
      <c r="G76" s="108"/>
      <c r="H76" s="113"/>
      <c r="I76" s="114"/>
      <c r="J76" s="115"/>
      <c r="K76" s="98" t="s">
        <v>106</v>
      </c>
      <c r="L76" s="100">
        <v>1.5</v>
      </c>
      <c r="M76" s="122"/>
      <c r="N76" s="123"/>
      <c r="O76" s="124"/>
      <c r="P76" s="98" t="s">
        <v>27</v>
      </c>
      <c r="Q76" s="100">
        <v>1</v>
      </c>
    </row>
    <row r="77" spans="1:20" ht="18" customHeight="1" x14ac:dyDescent="0.3">
      <c r="A77" s="102"/>
      <c r="B77" s="271"/>
      <c r="C77" s="166"/>
      <c r="D77" s="158"/>
      <c r="E77" s="185"/>
      <c r="F77" s="106"/>
      <c r="G77" s="109"/>
      <c r="H77" s="116"/>
      <c r="I77" s="117"/>
      <c r="J77" s="118"/>
      <c r="K77" s="27" t="s">
        <v>98</v>
      </c>
      <c r="L77" s="13">
        <v>1</v>
      </c>
      <c r="M77" s="125"/>
      <c r="N77" s="126"/>
      <c r="O77" s="127"/>
      <c r="P77" s="97" t="s">
        <v>113</v>
      </c>
      <c r="Q77" s="25">
        <v>0.5</v>
      </c>
    </row>
    <row r="78" spans="1:20" ht="18" customHeight="1" x14ac:dyDescent="0.3">
      <c r="A78" s="102"/>
      <c r="B78" s="128" t="s">
        <v>122</v>
      </c>
      <c r="C78" s="131">
        <v>2.1000000000000001E-2</v>
      </c>
      <c r="D78" s="134">
        <v>0.02</v>
      </c>
      <c r="E78" s="131">
        <f>SUM(D78-C78)</f>
        <v>-1.0000000000000009E-3</v>
      </c>
      <c r="F78" s="137" t="s">
        <v>93</v>
      </c>
      <c r="G78" s="138"/>
      <c r="H78" s="119" t="s">
        <v>123</v>
      </c>
      <c r="I78" s="120"/>
      <c r="J78" s="120"/>
      <c r="K78" s="120"/>
      <c r="L78" s="120"/>
      <c r="M78" s="120"/>
      <c r="N78" s="120"/>
      <c r="O78" s="120"/>
      <c r="P78" s="120"/>
      <c r="Q78" s="143"/>
    </row>
    <row r="79" spans="1:20" ht="18" customHeight="1" x14ac:dyDescent="0.3">
      <c r="A79" s="102"/>
      <c r="B79" s="129"/>
      <c r="C79" s="132"/>
      <c r="D79" s="135"/>
      <c r="E79" s="132"/>
      <c r="F79" s="139"/>
      <c r="G79" s="140"/>
      <c r="H79" s="122"/>
      <c r="I79" s="123"/>
      <c r="J79" s="123"/>
      <c r="K79" s="123"/>
      <c r="L79" s="123"/>
      <c r="M79" s="123"/>
      <c r="N79" s="123"/>
      <c r="O79" s="123"/>
      <c r="P79" s="123"/>
      <c r="Q79" s="144"/>
    </row>
    <row r="80" spans="1:20" ht="18" customHeight="1" thickBot="1" x14ac:dyDescent="0.35">
      <c r="A80" s="103"/>
      <c r="B80" s="130"/>
      <c r="C80" s="133"/>
      <c r="D80" s="136"/>
      <c r="E80" s="133"/>
      <c r="F80" s="141"/>
      <c r="G80" s="142"/>
      <c r="H80" s="145"/>
      <c r="I80" s="146"/>
      <c r="J80" s="146"/>
      <c r="K80" s="146"/>
      <c r="L80" s="146"/>
      <c r="M80" s="146"/>
      <c r="N80" s="146"/>
      <c r="O80" s="146"/>
      <c r="P80" s="146"/>
      <c r="Q80" s="147"/>
    </row>
    <row r="81" spans="1:3" x14ac:dyDescent="0.3">
      <c r="A81" s="3"/>
      <c r="B81" s="2"/>
    </row>
    <row r="82" spans="1:3" x14ac:dyDescent="0.3">
      <c r="A82" s="3"/>
      <c r="B82" s="2"/>
      <c r="C82" s="1"/>
    </row>
    <row r="83" spans="1:3" x14ac:dyDescent="0.3">
      <c r="A83" s="3"/>
      <c r="B83" s="2"/>
    </row>
  </sheetData>
  <mergeCells count="309">
    <mergeCell ref="O24:O26"/>
    <mergeCell ref="M29:M31"/>
    <mergeCell ref="N29:N31"/>
    <mergeCell ref="O29:O31"/>
    <mergeCell ref="P38:P39"/>
    <mergeCell ref="J11:J13"/>
    <mergeCell ref="M11:M13"/>
    <mergeCell ref="N11:N13"/>
    <mergeCell ref="O11:O13"/>
    <mergeCell ref="O14:O16"/>
    <mergeCell ref="O17:O18"/>
    <mergeCell ref="J29:J31"/>
    <mergeCell ref="N32:N34"/>
    <mergeCell ref="M17:M18"/>
    <mergeCell ref="N17:N18"/>
    <mergeCell ref="J19:J21"/>
    <mergeCell ref="J14:J16"/>
    <mergeCell ref="M14:M16"/>
    <mergeCell ref="N14:N16"/>
    <mergeCell ref="M35:M37"/>
    <mergeCell ref="M32:M34"/>
    <mergeCell ref="O22:O23"/>
    <mergeCell ref="J24:J26"/>
    <mergeCell ref="M24:M26"/>
    <mergeCell ref="J22:J23"/>
    <mergeCell ref="M22:M23"/>
    <mergeCell ref="H6:H8"/>
    <mergeCell ref="I6:I8"/>
    <mergeCell ref="J6:J8"/>
    <mergeCell ref="M6:M8"/>
    <mergeCell ref="N6:N8"/>
    <mergeCell ref="O6:O8"/>
    <mergeCell ref="M9:M10"/>
    <mergeCell ref="N9:N10"/>
    <mergeCell ref="O9:O10"/>
    <mergeCell ref="N22:N23"/>
    <mergeCell ref="J17:J18"/>
    <mergeCell ref="O19:O21"/>
    <mergeCell ref="C9:C10"/>
    <mergeCell ref="C11:C13"/>
    <mergeCell ref="D11:D13"/>
    <mergeCell ref="E11:E13"/>
    <mergeCell ref="H46:L46"/>
    <mergeCell ref="H41:Q42"/>
    <mergeCell ref="O48:O50"/>
    <mergeCell ref="H27:H28"/>
    <mergeCell ref="I27:I28"/>
    <mergeCell ref="J27:J28"/>
    <mergeCell ref="H35:H37"/>
    <mergeCell ref="I35:I37"/>
    <mergeCell ref="J35:J37"/>
    <mergeCell ref="H32:H34"/>
    <mergeCell ref="I32:I34"/>
    <mergeCell ref="J32:J34"/>
    <mergeCell ref="H14:H16"/>
    <mergeCell ref="I14:I16"/>
    <mergeCell ref="M38:M39"/>
    <mergeCell ref="N38:N39"/>
    <mergeCell ref="O38:O39"/>
    <mergeCell ref="H29:H31"/>
    <mergeCell ref="Q38:Q39"/>
    <mergeCell ref="N24:N26"/>
    <mergeCell ref="B11:B13"/>
    <mergeCell ref="H24:H26"/>
    <mergeCell ref="I24:I26"/>
    <mergeCell ref="H19:H21"/>
    <mergeCell ref="H17:H18"/>
    <mergeCell ref="I17:I18"/>
    <mergeCell ref="H22:H23"/>
    <mergeCell ref="I22:I23"/>
    <mergeCell ref="I19:I21"/>
    <mergeCell ref="G24:G26"/>
    <mergeCell ref="C24:C26"/>
    <mergeCell ref="D24:D26"/>
    <mergeCell ref="E24:E26"/>
    <mergeCell ref="B22:B23"/>
    <mergeCell ref="C22:C23"/>
    <mergeCell ref="D22:D23"/>
    <mergeCell ref="F35:F36"/>
    <mergeCell ref="I29:I31"/>
    <mergeCell ref="B17:B18"/>
    <mergeCell ref="C17:C18"/>
    <mergeCell ref="D17:D18"/>
    <mergeCell ref="E17:E18"/>
    <mergeCell ref="F17:F18"/>
    <mergeCell ref="G17:G18"/>
    <mergeCell ref="B19:B21"/>
    <mergeCell ref="C19:C21"/>
    <mergeCell ref="D19:D21"/>
    <mergeCell ref="E19:E21"/>
    <mergeCell ref="F19:F20"/>
    <mergeCell ref="E22:E23"/>
    <mergeCell ref="C35:C37"/>
    <mergeCell ref="E35:E37"/>
    <mergeCell ref="E27:E28"/>
    <mergeCell ref="D32:D34"/>
    <mergeCell ref="E32:E34"/>
    <mergeCell ref="E29:E31"/>
    <mergeCell ref="B27:B28"/>
    <mergeCell ref="C27:C28"/>
    <mergeCell ref="D27:D28"/>
    <mergeCell ref="B24:B26"/>
    <mergeCell ref="B29:B31"/>
    <mergeCell ref="O4:O5"/>
    <mergeCell ref="B6:B8"/>
    <mergeCell ref="C6:C8"/>
    <mergeCell ref="D6:D8"/>
    <mergeCell ref="E6:E8"/>
    <mergeCell ref="H4:H5"/>
    <mergeCell ref="I4:I5"/>
    <mergeCell ref="G19:G20"/>
    <mergeCell ref="J4:J5"/>
    <mergeCell ref="M4:M5"/>
    <mergeCell ref="N4:N5"/>
    <mergeCell ref="B4:B5"/>
    <mergeCell ref="C4:C5"/>
    <mergeCell ref="D4:D5"/>
    <mergeCell ref="E4:E5"/>
    <mergeCell ref="F6:F8"/>
    <mergeCell ref="B14:B16"/>
    <mergeCell ref="C14:C16"/>
    <mergeCell ref="D14:D16"/>
    <mergeCell ref="G6:G8"/>
    <mergeCell ref="B9:B10"/>
    <mergeCell ref="M19:M21"/>
    <mergeCell ref="N19:N21"/>
    <mergeCell ref="A46:A47"/>
    <mergeCell ref="B46:B47"/>
    <mergeCell ref="E60:E62"/>
    <mergeCell ref="F60:F62"/>
    <mergeCell ref="G60:G62"/>
    <mergeCell ref="H60:H62"/>
    <mergeCell ref="B66:B68"/>
    <mergeCell ref="C66:C68"/>
    <mergeCell ref="D66:D68"/>
    <mergeCell ref="E66:E68"/>
    <mergeCell ref="C46:G46"/>
    <mergeCell ref="H54:H56"/>
    <mergeCell ref="B48:B50"/>
    <mergeCell ref="C48:C50"/>
    <mergeCell ref="D48:D50"/>
    <mergeCell ref="E48:E50"/>
    <mergeCell ref="B54:B56"/>
    <mergeCell ref="C54:C56"/>
    <mergeCell ref="D54:D56"/>
    <mergeCell ref="E54:E56"/>
    <mergeCell ref="F54:F56"/>
    <mergeCell ref="E51:E53"/>
    <mergeCell ref="B51:B53"/>
    <mergeCell ref="C51:C53"/>
    <mergeCell ref="B75:B77"/>
    <mergeCell ref="C75:C77"/>
    <mergeCell ref="D75:D77"/>
    <mergeCell ref="E75:E77"/>
    <mergeCell ref="B41:B42"/>
    <mergeCell ref="C41:C42"/>
    <mergeCell ref="E41:E42"/>
    <mergeCell ref="D41:D42"/>
    <mergeCell ref="M46:Q46"/>
    <mergeCell ref="F47:G47"/>
    <mergeCell ref="K47:L47"/>
    <mergeCell ref="P47:Q47"/>
    <mergeCell ref="F66:F68"/>
    <mergeCell ref="B63:B65"/>
    <mergeCell ref="C63:C65"/>
    <mergeCell ref="D63:D65"/>
    <mergeCell ref="E63:E65"/>
    <mergeCell ref="F63:F65"/>
    <mergeCell ref="G63:G65"/>
    <mergeCell ref="H63:H65"/>
    <mergeCell ref="G66:G68"/>
    <mergeCell ref="H66:H68"/>
    <mergeCell ref="M48:M50"/>
    <mergeCell ref="N48:N50"/>
    <mergeCell ref="A1:Q1"/>
    <mergeCell ref="A2:A3"/>
    <mergeCell ref="B2:B3"/>
    <mergeCell ref="C2:G2"/>
    <mergeCell ref="H2:L2"/>
    <mergeCell ref="M2:Q2"/>
    <mergeCell ref="F3:G3"/>
    <mergeCell ref="K3:L3"/>
    <mergeCell ref="P3:Q3"/>
    <mergeCell ref="C32:C34"/>
    <mergeCell ref="M27:M28"/>
    <mergeCell ref="N27:N28"/>
    <mergeCell ref="O27:O28"/>
    <mergeCell ref="O32:O34"/>
    <mergeCell ref="C29:C31"/>
    <mergeCell ref="D29:D31"/>
    <mergeCell ref="D9:D10"/>
    <mergeCell ref="E9:E10"/>
    <mergeCell ref="F9:F10"/>
    <mergeCell ref="G9:G10"/>
    <mergeCell ref="H9:H10"/>
    <mergeCell ref="I9:I10"/>
    <mergeCell ref="J9:J10"/>
    <mergeCell ref="F14:F15"/>
    <mergeCell ref="G14:G15"/>
    <mergeCell ref="E14:E16"/>
    <mergeCell ref="I11:I13"/>
    <mergeCell ref="F11:F12"/>
    <mergeCell ref="G11:G12"/>
    <mergeCell ref="H11:H13"/>
    <mergeCell ref="F29:F31"/>
    <mergeCell ref="G29:G31"/>
    <mergeCell ref="F24:F26"/>
    <mergeCell ref="F48:F50"/>
    <mergeCell ref="G48:G50"/>
    <mergeCell ref="G51:G53"/>
    <mergeCell ref="H51:H53"/>
    <mergeCell ref="I48:I50"/>
    <mergeCell ref="J48:J50"/>
    <mergeCell ref="H48:H50"/>
    <mergeCell ref="F51:F53"/>
    <mergeCell ref="I38:I39"/>
    <mergeCell ref="J38:J39"/>
    <mergeCell ref="A45:Q45"/>
    <mergeCell ref="A4:A42"/>
    <mergeCell ref="B38:B39"/>
    <mergeCell ref="C38:C39"/>
    <mergeCell ref="D38:D39"/>
    <mergeCell ref="E38:E39"/>
    <mergeCell ref="F38:F39"/>
    <mergeCell ref="G38:G39"/>
    <mergeCell ref="H38:H39"/>
    <mergeCell ref="B35:B37"/>
    <mergeCell ref="D35:D37"/>
    <mergeCell ref="N35:N37"/>
    <mergeCell ref="O35:O37"/>
    <mergeCell ref="B32:B34"/>
    <mergeCell ref="D51:D53"/>
    <mergeCell ref="O72:O74"/>
    <mergeCell ref="M69:M71"/>
    <mergeCell ref="N69:N71"/>
    <mergeCell ref="O69:O71"/>
    <mergeCell ref="I72:I74"/>
    <mergeCell ref="J72:J74"/>
    <mergeCell ref="O66:O68"/>
    <mergeCell ref="I69:I71"/>
    <mergeCell ref="J69:J71"/>
    <mergeCell ref="I66:I68"/>
    <mergeCell ref="J66:J68"/>
    <mergeCell ref="M66:M68"/>
    <mergeCell ref="N66:N68"/>
    <mergeCell ref="N60:N62"/>
    <mergeCell ref="I51:I53"/>
    <mergeCell ref="J51:J53"/>
    <mergeCell ref="M51:M53"/>
    <mergeCell ref="N51:N53"/>
    <mergeCell ref="O51:O53"/>
    <mergeCell ref="G35:G36"/>
    <mergeCell ref="J63:J65"/>
    <mergeCell ref="I63:I65"/>
    <mergeCell ref="M54:M56"/>
    <mergeCell ref="N54:N56"/>
    <mergeCell ref="B72:B74"/>
    <mergeCell ref="C72:C74"/>
    <mergeCell ref="D72:D74"/>
    <mergeCell ref="E72:E74"/>
    <mergeCell ref="F72:F74"/>
    <mergeCell ref="G72:G74"/>
    <mergeCell ref="H72:H74"/>
    <mergeCell ref="H69:H71"/>
    <mergeCell ref="B69:B71"/>
    <mergeCell ref="C69:C71"/>
    <mergeCell ref="D69:D71"/>
    <mergeCell ref="E69:E71"/>
    <mergeCell ref="F69:F71"/>
    <mergeCell ref="G69:G71"/>
    <mergeCell ref="M72:M74"/>
    <mergeCell ref="N72:N74"/>
    <mergeCell ref="I54:I56"/>
    <mergeCell ref="J54:J56"/>
    <mergeCell ref="G54:G56"/>
    <mergeCell ref="B60:B62"/>
    <mergeCell ref="C60:C62"/>
    <mergeCell ref="D60:D62"/>
    <mergeCell ref="O57:O59"/>
    <mergeCell ref="G57:G59"/>
    <mergeCell ref="H57:H59"/>
    <mergeCell ref="I57:I59"/>
    <mergeCell ref="J57:J59"/>
    <mergeCell ref="M57:M59"/>
    <mergeCell ref="N57:N59"/>
    <mergeCell ref="A48:A80"/>
    <mergeCell ref="F75:F77"/>
    <mergeCell ref="G75:G77"/>
    <mergeCell ref="H75:J77"/>
    <mergeCell ref="M75:O77"/>
    <mergeCell ref="B78:B80"/>
    <mergeCell ref="C78:C80"/>
    <mergeCell ref="D78:D80"/>
    <mergeCell ref="E78:E80"/>
    <mergeCell ref="F78:G80"/>
    <mergeCell ref="H78:Q80"/>
    <mergeCell ref="O60:O62"/>
    <mergeCell ref="M63:M65"/>
    <mergeCell ref="N63:N65"/>
    <mergeCell ref="O54:O56"/>
    <mergeCell ref="O63:O65"/>
    <mergeCell ref="I60:I62"/>
    <mergeCell ref="J60:J62"/>
    <mergeCell ref="B57:B59"/>
    <mergeCell ref="C57:C59"/>
    <mergeCell ref="D57:D59"/>
    <mergeCell ref="E57:E59"/>
    <mergeCell ref="F57:F59"/>
    <mergeCell ref="M60:M62"/>
  </mergeCells>
  <phoneticPr fontId="2" type="noConversion"/>
  <conditionalFormatting sqref="F27:G28 F41:G42 K34:L39 Q32:Q34 F34:G35 F37:G37 E27 J27 O27 E32:G33 E35:E36 P32:P37 E29:E30 E41 E24:G25 J19:J20 E19:E20 J22 O19:O20 G19:G20 F16:G16 F6 E4 F4:G5 E6:E7 E9:G9 F11:G11 E11:E12 K4:L22 F13:G14 P4:Q21 O14:O15 E14:E15 J14:J15 J11:J12 F21:G21 F19:G19 K24:L31 P24:Q28 J38 P35:Q39 J32:L33 O38:Q38 J35:J36 J17 J6:J7 J24:J25 O11:O12 O32:O33 E17:G17 J9 O9 O35:O36 E22:G22 O22:Q22 J4 E38:G38 O17 O24:O25 O6:O7 O4">
    <cfRule type="cellIs" dxfId="125" priority="1517" operator="lessThan">
      <formula>0</formula>
    </cfRule>
    <cfRule type="cellIs" dxfId="124" priority="1518" operator="lessThan">
      <formula>0</formula>
    </cfRule>
  </conditionalFormatting>
  <conditionalFormatting sqref="J35:J36">
    <cfRule type="cellIs" dxfId="123" priority="777" operator="lessThan">
      <formula>0</formula>
    </cfRule>
    <cfRule type="cellIs" dxfId="122" priority="778" operator="lessThan">
      <formula>0</formula>
    </cfRule>
  </conditionalFormatting>
  <conditionalFormatting sqref="J17">
    <cfRule type="cellIs" dxfId="121" priority="775" operator="lessThan">
      <formula>0</formula>
    </cfRule>
    <cfRule type="cellIs" dxfId="120" priority="776" operator="lessThan">
      <formula>0</formula>
    </cfRule>
  </conditionalFormatting>
  <conditionalFormatting sqref="J17">
    <cfRule type="cellIs" dxfId="119" priority="773" operator="lessThan">
      <formula>0</formula>
    </cfRule>
    <cfRule type="cellIs" dxfId="118" priority="774" operator="lessThan">
      <formula>0</formula>
    </cfRule>
  </conditionalFormatting>
  <conditionalFormatting sqref="O38">
    <cfRule type="cellIs" dxfId="117" priority="771" operator="lessThan">
      <formula>0</formula>
    </cfRule>
    <cfRule type="cellIs" dxfId="116" priority="772" operator="lessThan">
      <formula>0</formula>
    </cfRule>
  </conditionalFormatting>
  <conditionalFormatting sqref="O38">
    <cfRule type="cellIs" dxfId="115" priority="769" operator="lessThan">
      <formula>0</formula>
    </cfRule>
    <cfRule type="cellIs" dxfId="114" priority="770" operator="lessThan">
      <formula>0</formula>
    </cfRule>
  </conditionalFormatting>
  <conditionalFormatting sqref="O17">
    <cfRule type="cellIs" dxfId="113" priority="767" operator="lessThan">
      <formula>0</formula>
    </cfRule>
    <cfRule type="cellIs" dxfId="112" priority="768" operator="lessThan">
      <formula>0</formula>
    </cfRule>
  </conditionalFormatting>
  <conditionalFormatting sqref="O17">
    <cfRule type="cellIs" dxfId="111" priority="765" operator="lessThan">
      <formula>0</formula>
    </cfRule>
    <cfRule type="cellIs" dxfId="110" priority="766" operator="lessThan">
      <formula>0</formula>
    </cfRule>
  </conditionalFormatting>
  <conditionalFormatting sqref="O22">
    <cfRule type="cellIs" dxfId="109" priority="757" operator="lessThan">
      <formula>0</formula>
    </cfRule>
    <cfRule type="cellIs" dxfId="108" priority="758" operator="lessThan">
      <formula>0</formula>
    </cfRule>
  </conditionalFormatting>
  <conditionalFormatting sqref="O22">
    <cfRule type="cellIs" dxfId="107" priority="755" operator="lessThan">
      <formula>0</formula>
    </cfRule>
    <cfRule type="cellIs" dxfId="106" priority="756" operator="lessThan">
      <formula>0</formula>
    </cfRule>
  </conditionalFormatting>
  <conditionalFormatting sqref="J32:J33">
    <cfRule type="cellIs" dxfId="105" priority="747" operator="lessThan">
      <formula>0</formula>
    </cfRule>
    <cfRule type="cellIs" dxfId="104" priority="748" operator="lessThan">
      <formula>0</formula>
    </cfRule>
  </conditionalFormatting>
  <conditionalFormatting sqref="J17">
    <cfRule type="cellIs" dxfId="103" priority="745" operator="lessThan">
      <formula>0</formula>
    </cfRule>
    <cfRule type="cellIs" dxfId="102" priority="746" operator="lessThan">
      <formula>0</formula>
    </cfRule>
  </conditionalFormatting>
  <conditionalFormatting sqref="J17">
    <cfRule type="cellIs" dxfId="101" priority="743" operator="lessThan">
      <formula>0</formula>
    </cfRule>
    <cfRule type="cellIs" dxfId="100" priority="744" operator="lessThan">
      <formula>0</formula>
    </cfRule>
  </conditionalFormatting>
  <conditionalFormatting sqref="O6:O7">
    <cfRule type="cellIs" dxfId="99" priority="741" operator="lessThan">
      <formula>0</formula>
    </cfRule>
    <cfRule type="cellIs" dxfId="98" priority="742" operator="lessThan">
      <formula>0</formula>
    </cfRule>
  </conditionalFormatting>
  <conditionalFormatting sqref="P30:P31">
    <cfRule type="cellIs" dxfId="97" priority="737" operator="lessThan">
      <formula>0</formula>
    </cfRule>
    <cfRule type="cellIs" dxfId="96" priority="738" operator="lessThan">
      <formula>0</formula>
    </cfRule>
  </conditionalFormatting>
  <conditionalFormatting sqref="Q31">
    <cfRule type="cellIs" dxfId="95" priority="735" operator="lessThan">
      <formula>0</formula>
    </cfRule>
    <cfRule type="cellIs" dxfId="94" priority="736" operator="lessThan">
      <formula>0</formula>
    </cfRule>
  </conditionalFormatting>
  <conditionalFormatting sqref="Q30">
    <cfRule type="cellIs" dxfId="93" priority="733" operator="lessThan">
      <formula>0</formula>
    </cfRule>
    <cfRule type="cellIs" dxfId="92" priority="734" operator="lessThan">
      <formula>0</formula>
    </cfRule>
  </conditionalFormatting>
  <conditionalFormatting sqref="O32:O33">
    <cfRule type="cellIs" dxfId="91" priority="727" operator="lessThan">
      <formula>0</formula>
    </cfRule>
    <cfRule type="cellIs" dxfId="90" priority="728" operator="lessThan">
      <formula>0</formula>
    </cfRule>
  </conditionalFormatting>
  <conditionalFormatting sqref="E17">
    <cfRule type="cellIs" dxfId="89" priority="725" operator="lessThan">
      <formula>0</formula>
    </cfRule>
    <cfRule type="cellIs" dxfId="88" priority="726" operator="lessThan">
      <formula>0</formula>
    </cfRule>
  </conditionalFormatting>
  <conditionalFormatting sqref="E17">
    <cfRule type="cellIs" dxfId="87" priority="723" operator="lessThan">
      <formula>0</formula>
    </cfRule>
    <cfRule type="cellIs" dxfId="86" priority="724" operator="lessThan">
      <formula>0</formula>
    </cfRule>
  </conditionalFormatting>
  <conditionalFormatting sqref="E17">
    <cfRule type="cellIs" dxfId="85" priority="721" operator="lessThan">
      <formula>0</formula>
    </cfRule>
    <cfRule type="cellIs" dxfId="84" priority="722" operator="lessThan">
      <formula>0</formula>
    </cfRule>
  </conditionalFormatting>
  <conditionalFormatting sqref="E17">
    <cfRule type="cellIs" dxfId="83" priority="719" operator="lessThan">
      <formula>0</formula>
    </cfRule>
    <cfRule type="cellIs" dxfId="82" priority="720" operator="lessThan">
      <formula>0</formula>
    </cfRule>
  </conditionalFormatting>
  <conditionalFormatting sqref="J9">
    <cfRule type="cellIs" dxfId="81" priority="717" operator="lessThan">
      <formula>0</formula>
    </cfRule>
    <cfRule type="cellIs" dxfId="80" priority="718" operator="lessThan">
      <formula>0</formula>
    </cfRule>
  </conditionalFormatting>
  <conditionalFormatting sqref="J9">
    <cfRule type="cellIs" dxfId="79" priority="715" operator="lessThan">
      <formula>0</formula>
    </cfRule>
    <cfRule type="cellIs" dxfId="78" priority="716" operator="lessThan">
      <formula>0</formula>
    </cfRule>
  </conditionalFormatting>
  <conditionalFormatting sqref="J9">
    <cfRule type="cellIs" dxfId="77" priority="713" operator="lessThan">
      <formula>0</formula>
    </cfRule>
    <cfRule type="cellIs" dxfId="76" priority="714" operator="lessThan">
      <formula>0</formula>
    </cfRule>
  </conditionalFormatting>
  <conditionalFormatting sqref="J9">
    <cfRule type="cellIs" dxfId="75" priority="711" operator="lessThan">
      <formula>0</formula>
    </cfRule>
    <cfRule type="cellIs" dxfId="74" priority="712" operator="lessThan">
      <formula>0</formula>
    </cfRule>
  </conditionalFormatting>
  <conditionalFormatting sqref="O9">
    <cfRule type="cellIs" dxfId="73" priority="709" operator="lessThan">
      <formula>0</formula>
    </cfRule>
    <cfRule type="cellIs" dxfId="72" priority="710" operator="lessThan">
      <formula>0</formula>
    </cfRule>
  </conditionalFormatting>
  <conditionalFormatting sqref="O9">
    <cfRule type="cellIs" dxfId="71" priority="707" operator="lessThan">
      <formula>0</formula>
    </cfRule>
    <cfRule type="cellIs" dxfId="70" priority="708" operator="lessThan">
      <formula>0</formula>
    </cfRule>
  </conditionalFormatting>
  <conditionalFormatting sqref="O9">
    <cfRule type="cellIs" dxfId="69" priority="705" operator="lessThan">
      <formula>0</formula>
    </cfRule>
    <cfRule type="cellIs" dxfId="68" priority="706" operator="lessThan">
      <formula>0</formula>
    </cfRule>
  </conditionalFormatting>
  <conditionalFormatting sqref="O9">
    <cfRule type="cellIs" dxfId="67" priority="703" operator="lessThan">
      <formula>0</formula>
    </cfRule>
    <cfRule type="cellIs" dxfId="66" priority="704" operator="lessThan">
      <formula>0</formula>
    </cfRule>
  </conditionalFormatting>
  <conditionalFormatting sqref="O35:O36">
    <cfRule type="cellIs" dxfId="65" priority="701" operator="lessThan">
      <formula>0</formula>
    </cfRule>
    <cfRule type="cellIs" dxfId="64" priority="702" operator="lessThan">
      <formula>0</formula>
    </cfRule>
  </conditionalFormatting>
  <conditionalFormatting sqref="E22">
    <cfRule type="cellIs" dxfId="63" priority="699" operator="lessThan">
      <formula>0</formula>
    </cfRule>
    <cfRule type="cellIs" dxfId="62" priority="700" operator="lessThan">
      <formula>0</formula>
    </cfRule>
  </conditionalFormatting>
  <conditionalFormatting sqref="E22">
    <cfRule type="cellIs" dxfId="61" priority="697" operator="lessThan">
      <formula>0</formula>
    </cfRule>
    <cfRule type="cellIs" dxfId="60" priority="698" operator="lessThan">
      <formula>0</formula>
    </cfRule>
  </conditionalFormatting>
  <conditionalFormatting sqref="E22">
    <cfRule type="cellIs" dxfId="59" priority="695" operator="lessThan">
      <formula>0</formula>
    </cfRule>
    <cfRule type="cellIs" dxfId="58" priority="696" operator="lessThan">
      <formula>0</formula>
    </cfRule>
  </conditionalFormatting>
  <conditionalFormatting sqref="E22">
    <cfRule type="cellIs" dxfId="57" priority="693" operator="lessThan">
      <formula>0</formula>
    </cfRule>
    <cfRule type="cellIs" dxfId="56" priority="694" operator="lessThan">
      <formula>0</formula>
    </cfRule>
  </conditionalFormatting>
  <conditionalFormatting sqref="O22">
    <cfRule type="cellIs" dxfId="55" priority="691" operator="lessThan">
      <formula>0</formula>
    </cfRule>
    <cfRule type="cellIs" dxfId="54" priority="692" operator="lessThan">
      <formula>0</formula>
    </cfRule>
  </conditionalFormatting>
  <conditionalFormatting sqref="O22">
    <cfRule type="cellIs" dxfId="53" priority="689" operator="lessThan">
      <formula>0</formula>
    </cfRule>
    <cfRule type="cellIs" dxfId="52" priority="690" operator="lessThan">
      <formula>0</formula>
    </cfRule>
  </conditionalFormatting>
  <conditionalFormatting sqref="O22">
    <cfRule type="cellIs" dxfId="51" priority="687" operator="lessThan">
      <formula>0</formula>
    </cfRule>
    <cfRule type="cellIs" dxfId="50" priority="688" operator="lessThan">
      <formula>0</formula>
    </cfRule>
  </conditionalFormatting>
  <conditionalFormatting sqref="O22">
    <cfRule type="cellIs" dxfId="49" priority="685" operator="lessThan">
      <formula>0</formula>
    </cfRule>
    <cfRule type="cellIs" dxfId="48" priority="686" operator="lessThan">
      <formula>0</formula>
    </cfRule>
  </conditionalFormatting>
  <conditionalFormatting sqref="O24:O25">
    <cfRule type="cellIs" dxfId="47" priority="659" operator="lessThan">
      <formula>0</formula>
    </cfRule>
    <cfRule type="cellIs" dxfId="46" priority="660" operator="lessThan">
      <formula>0</formula>
    </cfRule>
  </conditionalFormatting>
  <conditionalFormatting sqref="O6:O7">
    <cfRule type="cellIs" dxfId="45" priority="657" operator="lessThan">
      <formula>0</formula>
    </cfRule>
    <cfRule type="cellIs" dxfId="44" priority="658" operator="lessThan">
      <formula>0</formula>
    </cfRule>
  </conditionalFormatting>
  <conditionalFormatting sqref="O4">
    <cfRule type="cellIs" dxfId="43" priority="655" operator="lessThan">
      <formula>0</formula>
    </cfRule>
    <cfRule type="cellIs" dxfId="42" priority="656" operator="lessThan">
      <formula>0</formula>
    </cfRule>
  </conditionalFormatting>
  <conditionalFormatting sqref="O4">
    <cfRule type="cellIs" dxfId="41" priority="653" operator="lessThan">
      <formula>0</formula>
    </cfRule>
    <cfRule type="cellIs" dxfId="40" priority="654" operator="lessThan">
      <formula>0</formula>
    </cfRule>
  </conditionalFormatting>
  <conditionalFormatting sqref="G40">
    <cfRule type="cellIs" dxfId="39" priority="525" operator="lessThan">
      <formula>0</formula>
    </cfRule>
    <cfRule type="cellIs" dxfId="38" priority="526" operator="lessThan">
      <formula>0</formula>
    </cfRule>
  </conditionalFormatting>
  <conditionalFormatting sqref="J29:J30">
    <cfRule type="cellIs" dxfId="37" priority="471" operator="lessThan">
      <formula>0</formula>
    </cfRule>
    <cfRule type="cellIs" dxfId="36" priority="472" operator="lessThan">
      <formula>0</formula>
    </cfRule>
  </conditionalFormatting>
  <conditionalFormatting sqref="O29:O30">
    <cfRule type="cellIs" dxfId="35" priority="469" operator="lessThan">
      <formula>0</formula>
    </cfRule>
    <cfRule type="cellIs" dxfId="34" priority="470" operator="lessThan">
      <formula>0</formula>
    </cfRule>
  </conditionalFormatting>
  <conditionalFormatting sqref="J51:J52 F51:G52 K51 E75:E76 E48 J48:K48 O48:P48 O51:P51 J66:J67 O66:O67 K75:L77 P75:Q77 J54 J57 J60 F63:G64 F75:G75 P54:Q68 E66:G67 E78:E79 E69:G69 J69:K69 J63:J64 K54:L68 O69:P69 E54:G54 O54 E57:G57 O57 O60 E63 E60:G60">
    <cfRule type="cellIs" dxfId="33" priority="33" operator="lessThan">
      <formula>0</formula>
    </cfRule>
    <cfRule type="cellIs" dxfId="32" priority="34" operator="lessThan">
      <formula>0</formula>
    </cfRule>
  </conditionalFormatting>
  <conditionalFormatting sqref="J51:J52 F51:G52 K51 E75:E76 E48 J48:K48 O48:P48 O51:P51 J66:J67 O66:O67 K75:L77 P75:Q77 J54 J57 J60 F63:G64 F75:G75 P54:Q68 E66:G67 E60:G60 E69:G69 J69:K69 J63:J64 K54:L68 O69:P69 E54:G54 O54 E57:G57 O57 O60 E78:E79">
    <cfRule type="cellIs" dxfId="31" priority="31" operator="lessThan">
      <formula>0</formula>
    </cfRule>
    <cfRule type="cellIs" dxfId="30" priority="32" operator="lessThan">
      <formula>0</formula>
    </cfRule>
  </conditionalFormatting>
  <conditionalFormatting sqref="E63">
    <cfRule type="cellIs" dxfId="29" priority="29" operator="lessThan">
      <formula>0</formula>
    </cfRule>
    <cfRule type="cellIs" dxfId="28" priority="30" operator="lessThan">
      <formula>0</formula>
    </cfRule>
  </conditionalFormatting>
  <conditionalFormatting sqref="J51:J52 F51:G52 K51 E75:E76 E48 J48:K48 O48:P48 O51:P51 J66:J67 O66:O67 K75:L77 P75:Q77 J54 J57 J60 F63:G64 F75:G75 P54:Q68 E66:G67 E60:G60 E69:G69 J69:K69 J63:J64 K54:L68 O69:P69 E54:G54 O54 E57:G57 O57 O60 E78:E79">
    <cfRule type="cellIs" dxfId="27" priority="27" operator="lessThan">
      <formula>0</formula>
    </cfRule>
    <cfRule type="cellIs" dxfId="26" priority="28" operator="lessThan">
      <formula>0</formula>
    </cfRule>
  </conditionalFormatting>
  <conditionalFormatting sqref="E63">
    <cfRule type="cellIs" dxfId="25" priority="25" operator="lessThan">
      <formula>0</formula>
    </cfRule>
    <cfRule type="cellIs" dxfId="24" priority="26" operator="lessThan">
      <formula>0</formula>
    </cfRule>
  </conditionalFormatting>
  <conditionalFormatting sqref="O63">
    <cfRule type="cellIs" dxfId="23" priority="23" operator="lessThan">
      <formula>0</formula>
    </cfRule>
    <cfRule type="cellIs" dxfId="22" priority="24" operator="lessThan">
      <formula>0</formula>
    </cfRule>
  </conditionalFormatting>
  <conditionalFormatting sqref="J51:J52 F51:G52 K51 E75:E76 E48 J48:K48 O48:P48 O51:P51 J66:J67 O66:O67 K75:L77 P75:Q77 J54 J57 J60 F63:G64 F75:G75 P54:Q68 E66:G67 E60:G60 E69:G69 J69:K69 J63:J64 K54:L68 O69:P69 E54:G54 O54 E57:G57 O57 O60 E78:E79">
    <cfRule type="cellIs" dxfId="21" priority="21" operator="lessThan">
      <formula>0</formula>
    </cfRule>
    <cfRule type="cellIs" dxfId="20" priority="22" operator="lessThan">
      <formula>0</formula>
    </cfRule>
  </conditionalFormatting>
  <conditionalFormatting sqref="E63">
    <cfRule type="cellIs" dxfId="19" priority="19" operator="lessThan">
      <formula>0</formula>
    </cfRule>
    <cfRule type="cellIs" dxfId="18" priority="20" operator="lessThan">
      <formula>0</formula>
    </cfRule>
  </conditionalFormatting>
  <conditionalFormatting sqref="O63">
    <cfRule type="cellIs" dxfId="17" priority="17" operator="lessThan">
      <formula>0</formula>
    </cfRule>
    <cfRule type="cellIs" dxfId="16" priority="18" operator="lessThan">
      <formula>0</formula>
    </cfRule>
  </conditionalFormatting>
  <conditionalFormatting sqref="E51">
    <cfRule type="cellIs" dxfId="15" priority="15" operator="lessThan">
      <formula>0</formula>
    </cfRule>
    <cfRule type="cellIs" dxfId="14" priority="16" operator="lessThan">
      <formula>0</formula>
    </cfRule>
  </conditionalFormatting>
  <conditionalFormatting sqref="E51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E51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E51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E72:E73 K72:L74 P72:Q74 F72:G72 J72 O72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E72:E73 K72:L74 P72:Q74 F72:G72 J72 O7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E72:E73 K72:L74 P72:Q74 F72:G72 J72 O72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E72:E73 K72:L74 P72:Q74 F72:G72 J72 O72">
    <cfRule type="cellIs" dxfId="1" priority="1" operator="lessThan">
      <formula>0</formula>
    </cfRule>
    <cfRule type="cellIs" dxfId="0" priority="2" operator="lessThan">
      <formula>0</formula>
    </cfRule>
  </conditionalFormatting>
  <pageMargins left="0.86614173228346458" right="0.70866141732283472" top="0.39370078740157483" bottom="0.39370078740157483" header="0.31496062992125984" footer="0.31496062992125984"/>
  <pageSetup paperSize="9" scale="73" orientation="landscape" r:id="rId1"/>
  <colBreaks count="1" manualBreakCount="1">
    <brk id="17" max="1048575" man="1"/>
  </colBreaks>
  <ignoredErrors>
    <ignoredError sqref="J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topLeftCell="A2" workbookViewId="0">
      <selection activeCell="D22" sqref="D22"/>
    </sheetView>
  </sheetViews>
  <sheetFormatPr defaultRowHeight="13.5" customHeight="1" x14ac:dyDescent="0.3"/>
  <cols>
    <col min="1" max="1" width="0.875" style="47" customWidth="1"/>
    <col min="2" max="2" width="11.375" style="47" bestFit="1" customWidth="1"/>
    <col min="3" max="3" width="4.75" style="47" bestFit="1" customWidth="1"/>
    <col min="4" max="4" width="8.125" style="46" bestFit="1" customWidth="1"/>
    <col min="5" max="15" width="7.375" style="47" bestFit="1" customWidth="1"/>
    <col min="16" max="16" width="1.5" style="47" customWidth="1"/>
    <col min="17" max="17" width="9" style="47" hidden="1" customWidth="1"/>
    <col min="18" max="18" width="4.75" style="47" hidden="1" customWidth="1"/>
    <col min="19" max="19" width="7.625" style="47" hidden="1" customWidth="1"/>
    <col min="20" max="30" width="7.375" style="47" hidden="1" customWidth="1"/>
    <col min="31" max="16384" width="9" style="47"/>
  </cols>
  <sheetData>
    <row r="1" spans="2:30" ht="16.5" customHeight="1" x14ac:dyDescent="0.3">
      <c r="B1" s="359" t="s">
        <v>82</v>
      </c>
      <c r="C1" s="360"/>
      <c r="D1" s="336" t="s">
        <v>68</v>
      </c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8"/>
      <c r="Q1" s="347" t="s">
        <v>83</v>
      </c>
      <c r="R1" s="348"/>
      <c r="S1" s="336" t="s">
        <v>68</v>
      </c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8"/>
    </row>
    <row r="2" spans="2:30" ht="16.5" customHeight="1" x14ac:dyDescent="0.3">
      <c r="B2" s="360"/>
      <c r="C2" s="360"/>
      <c r="D2" s="67">
        <v>43831</v>
      </c>
      <c r="E2" s="52">
        <f>D2-30</f>
        <v>43801</v>
      </c>
      <c r="F2" s="52">
        <f t="shared" ref="F2:O2" si="0">E2-30</f>
        <v>43771</v>
      </c>
      <c r="G2" s="52">
        <f t="shared" si="0"/>
        <v>43741</v>
      </c>
      <c r="H2" s="52">
        <f t="shared" si="0"/>
        <v>43711</v>
      </c>
      <c r="I2" s="52">
        <f t="shared" si="0"/>
        <v>43681</v>
      </c>
      <c r="J2" s="52">
        <f t="shared" si="0"/>
        <v>43651</v>
      </c>
      <c r="K2" s="52">
        <f t="shared" si="0"/>
        <v>43621</v>
      </c>
      <c r="L2" s="52">
        <f t="shared" si="0"/>
        <v>43591</v>
      </c>
      <c r="M2" s="52">
        <f t="shared" si="0"/>
        <v>43561</v>
      </c>
      <c r="N2" s="52">
        <f t="shared" si="0"/>
        <v>43531</v>
      </c>
      <c r="O2" s="52">
        <f t="shared" si="0"/>
        <v>43501</v>
      </c>
      <c r="Q2" s="348"/>
      <c r="R2" s="348"/>
      <c r="S2" s="54">
        <f>D2</f>
        <v>43831</v>
      </c>
      <c r="T2" s="52">
        <f>S2-30</f>
        <v>43801</v>
      </c>
      <c r="U2" s="52">
        <f t="shared" ref="U2" si="1">T2-30</f>
        <v>43771</v>
      </c>
      <c r="V2" s="52">
        <f t="shared" ref="V2" si="2">U2-30</f>
        <v>43741</v>
      </c>
      <c r="W2" s="52">
        <f t="shared" ref="W2" si="3">V2-30</f>
        <v>43711</v>
      </c>
      <c r="X2" s="52">
        <f t="shared" ref="X2" si="4">W2-30</f>
        <v>43681</v>
      </c>
      <c r="Y2" s="52">
        <f t="shared" ref="Y2" si="5">X2-30</f>
        <v>43651</v>
      </c>
      <c r="Z2" s="52">
        <f t="shared" ref="Z2" si="6">Y2-30</f>
        <v>43621</v>
      </c>
      <c r="AA2" s="52">
        <f t="shared" ref="AA2" si="7">Z2-30</f>
        <v>43591</v>
      </c>
      <c r="AB2" s="52">
        <f t="shared" ref="AB2" si="8">AA2-30</f>
        <v>43561</v>
      </c>
      <c r="AC2" s="52">
        <f t="shared" ref="AC2" si="9">AB2-30</f>
        <v>43531</v>
      </c>
      <c r="AD2" s="52">
        <f t="shared" ref="AD2" si="10">AC2-30</f>
        <v>43501</v>
      </c>
    </row>
    <row r="3" spans="2:30" x14ac:dyDescent="0.3">
      <c r="B3" s="343" t="s">
        <v>62</v>
      </c>
      <c r="C3" s="48" t="s">
        <v>57</v>
      </c>
      <c r="D3" s="68">
        <v>2.1999999999999999E-2</v>
      </c>
      <c r="E3" s="51">
        <v>2.1999999999999999E-2</v>
      </c>
      <c r="F3" s="51">
        <v>2.2100000000000002E-2</v>
      </c>
      <c r="G3" s="51">
        <v>2.24E-2</v>
      </c>
      <c r="H3" s="51">
        <v>2.2800000000000001E-2</v>
      </c>
      <c r="I3" s="51">
        <v>2.4E-2</v>
      </c>
      <c r="J3" s="51">
        <v>2.5000000000000001E-2</v>
      </c>
      <c r="K3" s="51">
        <v>2.5000000000000001E-2</v>
      </c>
      <c r="L3" s="51">
        <v>2.5000000000000001E-2</v>
      </c>
      <c r="M3" s="51">
        <v>2.5000000000000001E-2</v>
      </c>
      <c r="N3" s="51">
        <v>2.5000000000000001E-2</v>
      </c>
      <c r="O3" s="51">
        <v>2.5000000000000001E-2</v>
      </c>
      <c r="Q3" s="339" t="s">
        <v>75</v>
      </c>
      <c r="R3" s="48" t="s">
        <v>57</v>
      </c>
      <c r="S3" s="53"/>
      <c r="T3" s="51">
        <v>2.1999999999999999E-2</v>
      </c>
      <c r="U3" s="51">
        <v>2.1999999999999999E-2</v>
      </c>
      <c r="V3" s="51">
        <v>2.1999999999999999E-2</v>
      </c>
      <c r="W3" s="51">
        <v>2.1999999999999999E-2</v>
      </c>
      <c r="X3" s="51">
        <v>2.1999999999999999E-2</v>
      </c>
      <c r="Y3" s="51">
        <v>2.1999999999999999E-2</v>
      </c>
      <c r="Z3" s="51">
        <v>2.1999999999999999E-2</v>
      </c>
      <c r="AA3" s="51">
        <v>2.1999999999999999E-2</v>
      </c>
      <c r="AB3" s="51">
        <v>2.1999999999999999E-2</v>
      </c>
      <c r="AC3" s="51">
        <v>2.1999999999999999E-2</v>
      </c>
      <c r="AD3" s="51">
        <v>2.1999999999999999E-2</v>
      </c>
    </row>
    <row r="4" spans="2:30" x14ac:dyDescent="0.3">
      <c r="B4" s="343"/>
      <c r="C4" s="48" t="s">
        <v>58</v>
      </c>
      <c r="D4" s="68">
        <v>2.52E-2</v>
      </c>
      <c r="E4" s="51">
        <v>2.46E-2</v>
      </c>
      <c r="F4" s="51">
        <v>2.47E-2</v>
      </c>
      <c r="G4" s="51">
        <v>2.4899999999999999E-2</v>
      </c>
      <c r="H4" s="51">
        <v>2.4899999999999999E-2</v>
      </c>
      <c r="I4" s="51">
        <v>2.53E-2</v>
      </c>
      <c r="J4" s="51">
        <v>2.58E-2</v>
      </c>
      <c r="K4" s="51">
        <v>2.5999999999999999E-2</v>
      </c>
      <c r="L4" s="51">
        <v>2.64E-2</v>
      </c>
      <c r="M4" s="51">
        <v>2.6499999999999999E-2</v>
      </c>
      <c r="N4" s="51">
        <v>2.6599999999999999E-2</v>
      </c>
      <c r="O4" s="51">
        <v>2.63E-2</v>
      </c>
      <c r="Q4" s="339"/>
      <c r="R4" s="48" t="s">
        <v>58</v>
      </c>
      <c r="S4" s="53"/>
      <c r="T4" s="51">
        <v>2.1999999999999999E-2</v>
      </c>
      <c r="U4" s="51">
        <v>2.1999999999999999E-2</v>
      </c>
      <c r="V4" s="51">
        <v>2.1999999999999999E-2</v>
      </c>
      <c r="W4" s="51">
        <v>2.1999999999999999E-2</v>
      </c>
      <c r="X4" s="51">
        <v>2.1999999999999999E-2</v>
      </c>
      <c r="Y4" s="51">
        <v>2.1999999999999999E-2</v>
      </c>
      <c r="Z4" s="51">
        <v>2.1999999999999999E-2</v>
      </c>
      <c r="AA4" s="51">
        <v>2.1999999999999999E-2</v>
      </c>
      <c r="AB4" s="51">
        <v>2.1999999999999999E-2</v>
      </c>
      <c r="AC4" s="51">
        <v>2.1999999999999999E-2</v>
      </c>
      <c r="AD4" s="51">
        <v>2.1999999999999999E-2</v>
      </c>
    </row>
    <row r="5" spans="2:30" x14ac:dyDescent="0.3">
      <c r="B5" s="356"/>
      <c r="C5" s="49" t="s">
        <v>59</v>
      </c>
      <c r="D5" s="68">
        <v>2.5499999999999998E-2</v>
      </c>
      <c r="E5" s="51">
        <v>2.52E-2</v>
      </c>
      <c r="F5" s="51">
        <v>2.52E-2</v>
      </c>
      <c r="G5" s="51">
        <v>2.5499999999999998E-2</v>
      </c>
      <c r="H5" s="51">
        <v>2.5700000000000001E-2</v>
      </c>
      <c r="I5" s="51">
        <v>2.63E-2</v>
      </c>
      <c r="J5" s="51">
        <v>2.6800000000000001E-2</v>
      </c>
      <c r="K5" s="51">
        <v>2.6800000000000001E-2</v>
      </c>
      <c r="L5" s="51">
        <v>2.7099999999999999E-2</v>
      </c>
      <c r="M5" s="51">
        <v>2.7099999999999999E-2</v>
      </c>
      <c r="N5" s="51">
        <v>2.7099999999999999E-2</v>
      </c>
      <c r="O5" s="51">
        <v>2.7099999999999999E-2</v>
      </c>
      <c r="Q5" s="340"/>
      <c r="R5" s="49" t="s">
        <v>59</v>
      </c>
      <c r="S5" s="53"/>
      <c r="T5" s="51">
        <v>2.1999999999999999E-2</v>
      </c>
      <c r="U5" s="51">
        <v>2.1999999999999999E-2</v>
      </c>
      <c r="V5" s="51">
        <v>2.1999999999999999E-2</v>
      </c>
      <c r="W5" s="51">
        <v>2.1999999999999999E-2</v>
      </c>
      <c r="X5" s="51">
        <v>2.1999999999999999E-2</v>
      </c>
      <c r="Y5" s="51">
        <v>2.1999999999999999E-2</v>
      </c>
      <c r="Z5" s="51">
        <v>2.1999999999999999E-2</v>
      </c>
      <c r="AA5" s="51">
        <v>2.1999999999999999E-2</v>
      </c>
      <c r="AB5" s="51">
        <v>2.1999999999999999E-2</v>
      </c>
      <c r="AC5" s="51">
        <v>2.1000000000000001E-2</v>
      </c>
      <c r="AD5" s="51">
        <v>2.1000000000000001E-2</v>
      </c>
    </row>
    <row r="6" spans="2:30" x14ac:dyDescent="0.3">
      <c r="B6" s="343" t="s">
        <v>63</v>
      </c>
      <c r="C6" s="48" t="s">
        <v>57</v>
      </c>
      <c r="D6" s="68">
        <v>2.4500000000000001E-2</v>
      </c>
      <c r="E6" s="51">
        <v>2.5000000000000001E-2</v>
      </c>
      <c r="F6" s="51">
        <v>2.5000000000000001E-2</v>
      </c>
      <c r="G6" s="51">
        <v>2.5000000000000001E-2</v>
      </c>
      <c r="H6" s="51">
        <v>2.5100000000000001E-2</v>
      </c>
      <c r="I6" s="51">
        <v>2.5100000000000001E-2</v>
      </c>
      <c r="J6" s="51">
        <v>2.5100000000000001E-2</v>
      </c>
      <c r="K6" s="51">
        <v>2.53E-2</v>
      </c>
      <c r="L6" s="51">
        <v>2.53E-2</v>
      </c>
      <c r="M6" s="51">
        <v>2.53E-2</v>
      </c>
      <c r="N6" s="51">
        <v>2.5499999999999998E-2</v>
      </c>
      <c r="O6" s="51">
        <v>2.5499999999999998E-2</v>
      </c>
      <c r="Q6" s="339" t="s">
        <v>9</v>
      </c>
      <c r="R6" s="48" t="s">
        <v>57</v>
      </c>
      <c r="S6" s="53"/>
      <c r="T6" s="51">
        <v>2.1999999999999999E-2</v>
      </c>
      <c r="U6" s="51">
        <v>2.1999999999999999E-2</v>
      </c>
      <c r="V6" s="51">
        <v>2.1999999999999999E-2</v>
      </c>
      <c r="W6" s="51">
        <v>2.1999999999999999E-2</v>
      </c>
      <c r="X6" s="51">
        <v>2.1999999999999999E-2</v>
      </c>
      <c r="Y6" s="51">
        <v>2.1999999999999999E-2</v>
      </c>
      <c r="Z6" s="51">
        <v>2.1999999999999999E-2</v>
      </c>
      <c r="AA6" s="51">
        <v>2.1999999999999999E-2</v>
      </c>
      <c r="AB6" s="51">
        <v>2.1999999999999999E-2</v>
      </c>
      <c r="AC6" s="51">
        <v>2.1999999999999999E-2</v>
      </c>
      <c r="AD6" s="51">
        <v>2.1999999999999999E-2</v>
      </c>
    </row>
    <row r="7" spans="2:30" x14ac:dyDescent="0.3">
      <c r="B7" s="344"/>
      <c r="C7" s="48" t="s">
        <v>58</v>
      </c>
      <c r="D7" s="68">
        <v>2.52E-2</v>
      </c>
      <c r="E7" s="51">
        <v>2.5000000000000001E-2</v>
      </c>
      <c r="F7" s="51">
        <v>2.5000000000000001E-2</v>
      </c>
      <c r="G7" s="51">
        <v>2.52E-2</v>
      </c>
      <c r="H7" s="51">
        <v>2.52E-2</v>
      </c>
      <c r="I7" s="51">
        <v>2.5600000000000001E-2</v>
      </c>
      <c r="J7" s="51">
        <v>2.58E-2</v>
      </c>
      <c r="K7" s="51">
        <v>2.6100000000000002E-2</v>
      </c>
      <c r="L7" s="51">
        <v>2.6599999999999999E-2</v>
      </c>
      <c r="M7" s="51">
        <v>2.6599999999999999E-2</v>
      </c>
      <c r="N7" s="51">
        <v>2.6599999999999999E-2</v>
      </c>
      <c r="O7" s="51">
        <v>2.63E-2</v>
      </c>
      <c r="Q7" s="341"/>
      <c r="R7" s="48" t="s">
        <v>58</v>
      </c>
      <c r="S7" s="53"/>
      <c r="T7" s="51">
        <v>2.1999999999999999E-2</v>
      </c>
      <c r="U7" s="51">
        <v>2.1999999999999999E-2</v>
      </c>
      <c r="V7" s="51">
        <v>2.1999999999999999E-2</v>
      </c>
      <c r="W7" s="51">
        <v>2.1999999999999999E-2</v>
      </c>
      <c r="X7" s="51">
        <v>2.1999999999999999E-2</v>
      </c>
      <c r="Y7" s="51">
        <v>2.1999999999999999E-2</v>
      </c>
      <c r="Z7" s="51">
        <v>2.1999999999999999E-2</v>
      </c>
      <c r="AA7" s="51">
        <v>2.1999999999999999E-2</v>
      </c>
      <c r="AB7" s="51">
        <v>2.1999999999999999E-2</v>
      </c>
      <c r="AC7" s="51">
        <v>2.1999999999999999E-2</v>
      </c>
      <c r="AD7" s="51">
        <v>2.1999999999999999E-2</v>
      </c>
    </row>
    <row r="8" spans="2:30" x14ac:dyDescent="0.3">
      <c r="B8" s="344"/>
      <c r="C8" s="48" t="s">
        <v>59</v>
      </c>
      <c r="D8" s="68">
        <v>2.5499999999999998E-2</v>
      </c>
      <c r="E8" s="51">
        <v>2.52E-2</v>
      </c>
      <c r="F8" s="51">
        <v>2.52E-2</v>
      </c>
      <c r="G8" s="51">
        <v>2.5499999999999998E-2</v>
      </c>
      <c r="H8" s="51">
        <v>2.5700000000000001E-2</v>
      </c>
      <c r="I8" s="51">
        <v>2.64E-2</v>
      </c>
      <c r="J8" s="51">
        <v>2.6800000000000001E-2</v>
      </c>
      <c r="K8" s="51">
        <v>2.6800000000000001E-2</v>
      </c>
      <c r="L8" s="51">
        <v>2.7099999999999999E-2</v>
      </c>
      <c r="M8" s="51">
        <v>2.7099999999999999E-2</v>
      </c>
      <c r="N8" s="51">
        <v>2.7099999999999999E-2</v>
      </c>
      <c r="O8" s="51">
        <v>2.7099999999999999E-2</v>
      </c>
      <c r="Q8" s="341"/>
      <c r="R8" s="48" t="s">
        <v>59</v>
      </c>
      <c r="S8" s="53"/>
      <c r="T8" s="51">
        <v>2.1999999999999999E-2</v>
      </c>
      <c r="U8" s="51">
        <v>2.1999999999999999E-2</v>
      </c>
      <c r="V8" s="51">
        <v>2.1999999999999999E-2</v>
      </c>
      <c r="W8" s="51">
        <v>2.1999999999999999E-2</v>
      </c>
      <c r="X8" s="51">
        <v>2.1999999999999999E-2</v>
      </c>
      <c r="Y8" s="51">
        <v>2.1999999999999999E-2</v>
      </c>
      <c r="Z8" s="51">
        <v>2.1999999999999999E-2</v>
      </c>
      <c r="AA8" s="51">
        <v>2.1999999999999999E-2</v>
      </c>
      <c r="AB8" s="51">
        <v>2.1999999999999999E-2</v>
      </c>
      <c r="AC8" s="51">
        <v>2.1999999999999999E-2</v>
      </c>
      <c r="AD8" s="51">
        <v>2.1999999999999999E-2</v>
      </c>
    </row>
    <row r="9" spans="2:30" x14ac:dyDescent="0.3">
      <c r="B9" s="357" t="s">
        <v>21</v>
      </c>
      <c r="C9" s="50" t="s">
        <v>57</v>
      </c>
      <c r="D9" s="68">
        <v>2.4E-2</v>
      </c>
      <c r="E9" s="51">
        <v>2.4E-2</v>
      </c>
      <c r="F9" s="51">
        <v>2.4E-2</v>
      </c>
      <c r="G9" s="51">
        <v>2.4E-2</v>
      </c>
      <c r="H9" s="51">
        <v>2.4E-2</v>
      </c>
      <c r="I9" s="51">
        <v>2.4E-2</v>
      </c>
      <c r="J9" s="51">
        <v>2.4E-2</v>
      </c>
      <c r="K9" s="51">
        <v>2.5000000000000001E-2</v>
      </c>
      <c r="L9" s="51">
        <v>2.5000000000000001E-2</v>
      </c>
      <c r="M9" s="51">
        <v>2.5000000000000001E-2</v>
      </c>
      <c r="N9" s="51">
        <v>2.5000000000000001E-2</v>
      </c>
      <c r="O9" s="51">
        <v>2.5000000000000001E-2</v>
      </c>
      <c r="Q9" s="342" t="s">
        <v>76</v>
      </c>
      <c r="R9" s="50" t="s">
        <v>57</v>
      </c>
      <c r="S9" s="53"/>
      <c r="T9" s="51">
        <v>2.1999999999999999E-2</v>
      </c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2:30" x14ac:dyDescent="0.3">
      <c r="B10" s="343"/>
      <c r="C10" s="48" t="s">
        <v>58</v>
      </c>
      <c r="D10" s="68">
        <v>2.3699999999999999E-2</v>
      </c>
      <c r="E10" s="51">
        <v>2.3699999999999999E-2</v>
      </c>
      <c r="F10" s="51">
        <v>2.3699999999999999E-2</v>
      </c>
      <c r="G10" s="51">
        <v>2.3699999999999999E-2</v>
      </c>
      <c r="H10" s="51">
        <v>2.3699999999999999E-2</v>
      </c>
      <c r="I10" s="51">
        <v>2.3699999999999999E-2</v>
      </c>
      <c r="J10" s="51">
        <v>2.4E-2</v>
      </c>
      <c r="K10" s="51">
        <v>2.4E-2</v>
      </c>
      <c r="L10" s="51">
        <v>2.4E-2</v>
      </c>
      <c r="M10" s="51">
        <v>2.4E-2</v>
      </c>
      <c r="N10" s="51">
        <v>2.5000000000000001E-2</v>
      </c>
      <c r="O10" s="51">
        <v>2.5000000000000001E-2</v>
      </c>
      <c r="Q10" s="339"/>
      <c r="R10" s="48" t="s">
        <v>58</v>
      </c>
      <c r="S10" s="53"/>
      <c r="T10" s="51">
        <v>2.1999999999999999E-2</v>
      </c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2:30" x14ac:dyDescent="0.3">
      <c r="B11" s="344"/>
      <c r="C11" s="48" t="s">
        <v>59</v>
      </c>
      <c r="D11" s="68">
        <v>2.4E-2</v>
      </c>
      <c r="E11" s="51">
        <v>2.4E-2</v>
      </c>
      <c r="F11" s="51">
        <v>2.4199999999999999E-2</v>
      </c>
      <c r="G11" s="51">
        <v>2.4199999999999999E-2</v>
      </c>
      <c r="H11" s="51">
        <v>2.4199999999999999E-2</v>
      </c>
      <c r="I11" s="51">
        <v>2.4199999999999999E-2</v>
      </c>
      <c r="J11" s="51">
        <v>2.4500000000000001E-2</v>
      </c>
      <c r="K11" s="51">
        <v>2.4500000000000001E-2</v>
      </c>
      <c r="L11" s="51">
        <v>2.4500000000000001E-2</v>
      </c>
      <c r="M11" s="51">
        <v>2.4500000000000001E-2</v>
      </c>
      <c r="N11" s="51">
        <v>2.5499999999999998E-2</v>
      </c>
      <c r="O11" s="51">
        <v>2.5499999999999998E-2</v>
      </c>
      <c r="Q11" s="341"/>
      <c r="R11" s="48" t="s">
        <v>59</v>
      </c>
      <c r="S11" s="53"/>
      <c r="T11" s="51">
        <v>2.1999999999999999E-2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2:30" x14ac:dyDescent="0.3">
      <c r="B12" s="343" t="s">
        <v>47</v>
      </c>
      <c r="C12" s="48" t="s">
        <v>57</v>
      </c>
      <c r="D12" s="68">
        <v>2.7E-2</v>
      </c>
      <c r="E12" s="51">
        <v>2.7E-2</v>
      </c>
      <c r="F12" s="51">
        <v>2.7E-2</v>
      </c>
      <c r="G12" s="51">
        <v>2.7E-2</v>
      </c>
      <c r="H12" s="51">
        <v>2.8000000000000001E-2</v>
      </c>
      <c r="I12" s="51">
        <v>2.8000000000000001E-2</v>
      </c>
      <c r="J12" s="51">
        <v>2.8000000000000001E-2</v>
      </c>
      <c r="K12" s="51">
        <v>2.8000000000000001E-2</v>
      </c>
      <c r="L12" s="51">
        <v>2.8000000000000001E-2</v>
      </c>
      <c r="M12" s="51">
        <v>2.8000000000000001E-2</v>
      </c>
      <c r="N12" s="51">
        <v>2.8000000000000001E-2</v>
      </c>
      <c r="O12" s="51">
        <v>2.8000000000000001E-2</v>
      </c>
      <c r="Q12" s="339" t="s">
        <v>77</v>
      </c>
      <c r="R12" s="48" t="s">
        <v>57</v>
      </c>
      <c r="S12" s="53"/>
      <c r="T12" s="51">
        <v>2.1999999999999999E-2</v>
      </c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2:30" x14ac:dyDescent="0.3">
      <c r="B13" s="344"/>
      <c r="C13" s="48" t="s">
        <v>58</v>
      </c>
      <c r="D13" s="68">
        <v>2.52E-2</v>
      </c>
      <c r="E13" s="51">
        <v>2.4500000000000001E-2</v>
      </c>
      <c r="F13" s="51">
        <v>2.4799999999999999E-2</v>
      </c>
      <c r="G13" s="51">
        <v>2.5000000000000001E-2</v>
      </c>
      <c r="H13" s="51">
        <v>2.52E-2</v>
      </c>
      <c r="I13" s="51">
        <v>2.5399999999999999E-2</v>
      </c>
      <c r="J13" s="51">
        <v>2.5700000000000001E-2</v>
      </c>
      <c r="K13" s="51">
        <v>2.5700000000000001E-2</v>
      </c>
      <c r="L13" s="51">
        <v>2.6200000000000001E-2</v>
      </c>
      <c r="M13" s="51">
        <v>2.6599999999999999E-2</v>
      </c>
      <c r="N13" s="51">
        <v>2.7E-2</v>
      </c>
      <c r="O13" s="51">
        <v>2.7E-2</v>
      </c>
      <c r="Q13" s="341"/>
      <c r="R13" s="48" t="s">
        <v>58</v>
      </c>
      <c r="S13" s="53"/>
      <c r="T13" s="51">
        <v>2.1999999999999999E-2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2:30" x14ac:dyDescent="0.3">
      <c r="B14" s="344"/>
      <c r="C14" s="48" t="s">
        <v>59</v>
      </c>
      <c r="D14" s="68">
        <v>2.4E-2</v>
      </c>
      <c r="E14" s="51">
        <v>2.4299999999999999E-2</v>
      </c>
      <c r="F14" s="51">
        <v>2.4500000000000001E-2</v>
      </c>
      <c r="G14" s="51">
        <v>2.4799999999999999E-2</v>
      </c>
      <c r="H14" s="51">
        <v>2.5000000000000001E-2</v>
      </c>
      <c r="I14" s="51">
        <v>2.52E-2</v>
      </c>
      <c r="J14" s="51">
        <v>2.52E-2</v>
      </c>
      <c r="K14" s="51">
        <v>2.52E-2</v>
      </c>
      <c r="L14" s="51">
        <v>2.5499999999999998E-2</v>
      </c>
      <c r="M14" s="51">
        <v>2.5499999999999998E-2</v>
      </c>
      <c r="N14" s="51">
        <v>2.5499999999999998E-2</v>
      </c>
      <c r="O14" s="51">
        <v>2.5499999999999998E-2</v>
      </c>
      <c r="Q14" s="341"/>
      <c r="R14" s="48" t="s">
        <v>59</v>
      </c>
      <c r="S14" s="53"/>
      <c r="T14" s="51">
        <v>2.1999999999999999E-2</v>
      </c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2:30" x14ac:dyDescent="0.3">
      <c r="B15" s="343" t="s">
        <v>55</v>
      </c>
      <c r="C15" s="48" t="s">
        <v>57</v>
      </c>
      <c r="D15" s="68">
        <v>2.5000000000000001E-2</v>
      </c>
      <c r="E15" s="51">
        <v>2.5000000000000001E-2</v>
      </c>
      <c r="F15" s="51">
        <v>2.5000000000000001E-2</v>
      </c>
      <c r="G15" s="51">
        <v>2.5100000000000001E-2</v>
      </c>
      <c r="H15" s="51">
        <v>2.5100000000000001E-2</v>
      </c>
      <c r="I15" s="51">
        <v>2.5499999999999998E-2</v>
      </c>
      <c r="J15" s="51">
        <v>2.5499999999999998E-2</v>
      </c>
      <c r="K15" s="51">
        <v>2.5999999999999999E-2</v>
      </c>
      <c r="L15" s="51">
        <v>2.5999999999999999E-2</v>
      </c>
      <c r="M15" s="51">
        <v>2.5999999999999999E-2</v>
      </c>
      <c r="N15" s="51">
        <v>2.5999999999999999E-2</v>
      </c>
      <c r="O15" s="51">
        <v>2.5999999999999999E-2</v>
      </c>
      <c r="Q15" s="339" t="s">
        <v>78</v>
      </c>
      <c r="R15" s="48" t="s">
        <v>57</v>
      </c>
      <c r="S15" s="53"/>
      <c r="T15" s="51">
        <v>2.1999999999999999E-2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2:30" x14ac:dyDescent="0.3">
      <c r="B16" s="344"/>
      <c r="C16" s="48" t="s">
        <v>58</v>
      </c>
      <c r="D16" s="68">
        <v>2.35E-2</v>
      </c>
      <c r="E16" s="51">
        <v>2.35E-2</v>
      </c>
      <c r="F16" s="51">
        <v>2.35E-2</v>
      </c>
      <c r="G16" s="51">
        <v>2.3599999999999999E-2</v>
      </c>
      <c r="H16" s="51">
        <v>2.3599999999999999E-2</v>
      </c>
      <c r="I16" s="51">
        <v>2.4E-2</v>
      </c>
      <c r="J16" s="51">
        <v>2.4E-2</v>
      </c>
      <c r="K16" s="51">
        <v>2.4199999999999999E-2</v>
      </c>
      <c r="L16" s="51">
        <v>2.4199999999999999E-2</v>
      </c>
      <c r="M16" s="51">
        <v>2.4199999999999999E-2</v>
      </c>
      <c r="N16" s="51">
        <v>2.4199999999999999E-2</v>
      </c>
      <c r="O16" s="51">
        <v>2.4199999999999999E-2</v>
      </c>
      <c r="Q16" s="341"/>
      <c r="R16" s="48" t="s">
        <v>58</v>
      </c>
      <c r="S16" s="53"/>
      <c r="T16" s="51">
        <v>2.1999999999999999E-2</v>
      </c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2:30" x14ac:dyDescent="0.3">
      <c r="B17" s="344"/>
      <c r="C17" s="48" t="s">
        <v>59</v>
      </c>
      <c r="D17" s="68">
        <v>2.4E-2</v>
      </c>
      <c r="E17" s="51">
        <v>2.4E-2</v>
      </c>
      <c r="F17" s="51">
        <v>2.4E-2</v>
      </c>
      <c r="G17" s="51">
        <v>2.41E-2</v>
      </c>
      <c r="H17" s="51">
        <v>2.41E-2</v>
      </c>
      <c r="I17" s="51">
        <v>2.4500000000000001E-2</v>
      </c>
      <c r="J17" s="51">
        <v>2.4500000000000001E-2</v>
      </c>
      <c r="K17" s="51">
        <v>2.5000000000000001E-2</v>
      </c>
      <c r="L17" s="51">
        <v>2.5000000000000001E-2</v>
      </c>
      <c r="M17" s="51">
        <v>2.5000000000000001E-2</v>
      </c>
      <c r="N17" s="51">
        <v>2.5000000000000001E-2</v>
      </c>
      <c r="O17" s="51">
        <v>2.5000000000000001E-2</v>
      </c>
      <c r="Q17" s="341"/>
      <c r="R17" s="48" t="s">
        <v>59</v>
      </c>
      <c r="S17" s="53"/>
      <c r="T17" s="51">
        <v>2.1999999999999999E-2</v>
      </c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2:30" x14ac:dyDescent="0.3">
      <c r="B18" s="343" t="s">
        <v>64</v>
      </c>
      <c r="C18" s="48" t="s">
        <v>57</v>
      </c>
      <c r="D18" s="68">
        <v>2.6499999999999999E-2</v>
      </c>
      <c r="E18" s="51">
        <v>2.6499999999999999E-2</v>
      </c>
      <c r="F18" s="51">
        <v>2.6499999999999999E-2</v>
      </c>
      <c r="G18" s="51">
        <v>2.6499999999999999E-2</v>
      </c>
      <c r="H18" s="51">
        <v>2.6499999999999999E-2</v>
      </c>
      <c r="I18" s="51">
        <v>2.6499999999999999E-2</v>
      </c>
      <c r="J18" s="51">
        <v>2.6499999999999999E-2</v>
      </c>
      <c r="K18" s="51">
        <v>2.6499999999999999E-2</v>
      </c>
      <c r="L18" s="51">
        <v>2.6499999999999999E-2</v>
      </c>
      <c r="M18" s="51">
        <v>2.6499999999999999E-2</v>
      </c>
      <c r="N18" s="51">
        <v>2.6499999999999999E-2</v>
      </c>
      <c r="O18" s="51">
        <v>2.6499999999999999E-2</v>
      </c>
      <c r="Q18" s="339" t="s">
        <v>79</v>
      </c>
      <c r="R18" s="48" t="s">
        <v>57</v>
      </c>
      <c r="S18" s="53"/>
      <c r="T18" s="51">
        <v>2.1999999999999999E-2</v>
      </c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2:30" x14ac:dyDescent="0.3">
      <c r="B19" s="343"/>
      <c r="C19" s="48" t="s">
        <v>58</v>
      </c>
      <c r="D19" s="68">
        <v>2.4E-2</v>
      </c>
      <c r="E19" s="51">
        <v>2.4E-2</v>
      </c>
      <c r="F19" s="51">
        <v>2.4E-2</v>
      </c>
      <c r="G19" s="51">
        <v>2.41E-2</v>
      </c>
      <c r="H19" s="51">
        <v>2.4299999999999999E-2</v>
      </c>
      <c r="I19" s="51">
        <v>2.4299999999999999E-2</v>
      </c>
      <c r="J19" s="51">
        <v>2.4500000000000001E-2</v>
      </c>
      <c r="K19" s="51">
        <v>2.4500000000000001E-2</v>
      </c>
      <c r="L19" s="51">
        <v>2.6100000000000002E-2</v>
      </c>
      <c r="M19" s="51">
        <v>2.6100000000000002E-2</v>
      </c>
      <c r="N19" s="51">
        <v>2.58E-2</v>
      </c>
      <c r="O19" s="51">
        <v>2.5499999999999998E-2</v>
      </c>
      <c r="Q19" s="339"/>
      <c r="R19" s="48" t="s">
        <v>58</v>
      </c>
      <c r="S19" s="53"/>
      <c r="T19" s="51">
        <v>2.1499999999999998E-2</v>
      </c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2:30" x14ac:dyDescent="0.3">
      <c r="B20" s="344"/>
      <c r="C20" s="48" t="s">
        <v>59</v>
      </c>
      <c r="D20" s="68">
        <v>2.5000000000000001E-2</v>
      </c>
      <c r="E20" s="51">
        <v>2.52E-2</v>
      </c>
      <c r="F20" s="51">
        <v>2.52E-2</v>
      </c>
      <c r="G20" s="51">
        <v>2.5499999999999998E-2</v>
      </c>
      <c r="H20" s="51">
        <v>2.5700000000000001E-2</v>
      </c>
      <c r="I20" s="51">
        <v>2.64E-2</v>
      </c>
      <c r="J20" s="51">
        <v>2.6800000000000001E-2</v>
      </c>
      <c r="K20" s="51">
        <v>2.6800000000000001E-2</v>
      </c>
      <c r="L20" s="51">
        <v>2.7E-2</v>
      </c>
      <c r="M20" s="51">
        <v>2.7E-2</v>
      </c>
      <c r="N20" s="51">
        <v>2.7199999999999998E-2</v>
      </c>
      <c r="O20" s="51">
        <v>2.7199999999999998E-2</v>
      </c>
      <c r="Q20" s="341"/>
      <c r="R20" s="48" t="s">
        <v>59</v>
      </c>
      <c r="S20" s="53"/>
      <c r="T20" s="51">
        <v>2.1999999999999999E-2</v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2:30" x14ac:dyDescent="0.3">
      <c r="B21" s="354" t="s">
        <v>20</v>
      </c>
      <c r="C21" s="48" t="s">
        <v>57</v>
      </c>
      <c r="D21" s="68">
        <v>2.5700000000000001E-2</v>
      </c>
      <c r="E21" s="51">
        <v>2.5000000000000001E-2</v>
      </c>
      <c r="F21" s="51">
        <v>2.5000000000000001E-2</v>
      </c>
      <c r="G21" s="51">
        <v>2.5000000000000001E-2</v>
      </c>
      <c r="H21" s="51">
        <v>2.5000000000000001E-2</v>
      </c>
      <c r="I21" s="51">
        <v>2.5999999999999999E-2</v>
      </c>
      <c r="J21" s="51">
        <v>2.5999999999999999E-2</v>
      </c>
      <c r="K21" s="51">
        <v>2.5999999999999999E-2</v>
      </c>
      <c r="L21" s="51">
        <v>2.5999999999999999E-2</v>
      </c>
      <c r="M21" s="51">
        <v>2.5999999999999999E-2</v>
      </c>
      <c r="N21" s="51">
        <v>2.5999999999999999E-2</v>
      </c>
      <c r="O21" s="51">
        <v>2.5999999999999999E-2</v>
      </c>
      <c r="Q21" s="349" t="s">
        <v>10</v>
      </c>
      <c r="R21" s="48" t="s">
        <v>57</v>
      </c>
      <c r="S21" s="53"/>
      <c r="T21" s="51">
        <v>2.1999999999999999E-2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2:30" x14ac:dyDescent="0.3">
      <c r="B22" s="355"/>
      <c r="C22" s="48" t="s">
        <v>58</v>
      </c>
      <c r="D22" s="68">
        <v>2.52E-2</v>
      </c>
      <c r="E22" s="51">
        <v>2.4500000000000001E-2</v>
      </c>
      <c r="F22" s="51">
        <v>2.4500000000000001E-2</v>
      </c>
      <c r="G22" s="51">
        <v>2.4500000000000001E-2</v>
      </c>
      <c r="H22" s="51">
        <v>2.5000000000000001E-2</v>
      </c>
      <c r="I22" s="51">
        <v>2.6200000000000001E-2</v>
      </c>
      <c r="J22" s="51">
        <v>2.6499999999999999E-2</v>
      </c>
      <c r="K22" s="51">
        <v>2.6499999999999999E-2</v>
      </c>
      <c r="L22" s="51">
        <v>2.7E-2</v>
      </c>
      <c r="M22" s="51">
        <v>2.7E-2</v>
      </c>
      <c r="N22" s="51">
        <v>2.6599999999999999E-2</v>
      </c>
      <c r="O22" s="51">
        <v>2.6599999999999999E-2</v>
      </c>
      <c r="Q22" s="350"/>
      <c r="R22" s="48" t="s">
        <v>58</v>
      </c>
      <c r="S22" s="53"/>
      <c r="T22" s="51">
        <v>2.2499999999999999E-2</v>
      </c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2:30" x14ac:dyDescent="0.3">
      <c r="B23" s="355"/>
      <c r="C23" s="48" t="s">
        <v>59</v>
      </c>
      <c r="D23" s="68">
        <v>2.35E-2</v>
      </c>
      <c r="E23" s="51">
        <v>2.35E-2</v>
      </c>
      <c r="F23" s="51">
        <v>2.4E-2</v>
      </c>
      <c r="G23" s="51">
        <v>2.4500000000000001E-2</v>
      </c>
      <c r="H23" s="51">
        <v>2.5000000000000001E-2</v>
      </c>
      <c r="I23" s="51">
        <v>2.6200000000000001E-2</v>
      </c>
      <c r="J23" s="51">
        <v>2.6499999999999999E-2</v>
      </c>
      <c r="K23" s="51">
        <v>2.6499999999999999E-2</v>
      </c>
      <c r="L23" s="51">
        <v>2.7E-2</v>
      </c>
      <c r="M23" s="51">
        <v>2.7E-2</v>
      </c>
      <c r="N23" s="51">
        <v>2.7199999999999998E-2</v>
      </c>
      <c r="O23" s="51">
        <v>2.7199999999999998E-2</v>
      </c>
      <c r="Q23" s="350"/>
      <c r="R23" s="48" t="s">
        <v>59</v>
      </c>
      <c r="S23" s="53"/>
      <c r="T23" s="51">
        <v>2.2499999999999999E-2</v>
      </c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2:30" x14ac:dyDescent="0.3">
      <c r="B24" s="343" t="s">
        <v>53</v>
      </c>
      <c r="C24" s="48" t="s">
        <v>57</v>
      </c>
      <c r="D24" s="68">
        <v>2.5000000000000001E-2</v>
      </c>
      <c r="E24" s="51">
        <v>2.5000000000000001E-2</v>
      </c>
      <c r="F24" s="51">
        <v>2.52E-2</v>
      </c>
      <c r="G24" s="51">
        <v>2.5499999999999998E-2</v>
      </c>
      <c r="H24" s="51">
        <v>2.5999999999999999E-2</v>
      </c>
      <c r="I24" s="51">
        <v>2.5999999999999999E-2</v>
      </c>
      <c r="J24" s="51">
        <v>2.5999999999999999E-2</v>
      </c>
      <c r="K24" s="51">
        <v>2.5999999999999999E-2</v>
      </c>
      <c r="L24" s="51">
        <v>2.5999999999999999E-2</v>
      </c>
      <c r="M24" s="51">
        <v>2.5999999999999999E-2</v>
      </c>
      <c r="N24" s="51">
        <v>2.5999999999999999E-2</v>
      </c>
      <c r="O24" s="51">
        <v>2.5999999999999999E-2</v>
      </c>
      <c r="Q24" s="339" t="s">
        <v>11</v>
      </c>
      <c r="R24" s="48" t="s">
        <v>57</v>
      </c>
      <c r="S24" s="53"/>
      <c r="T24" s="51">
        <v>2.35E-2</v>
      </c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2:30" x14ac:dyDescent="0.3">
      <c r="B25" s="343"/>
      <c r="C25" s="48" t="s">
        <v>58</v>
      </c>
      <c r="D25" s="68">
        <v>2.3300000000000001E-2</v>
      </c>
      <c r="E25" s="51">
        <v>2.3300000000000001E-2</v>
      </c>
      <c r="F25" s="51">
        <v>2.3300000000000001E-2</v>
      </c>
      <c r="G25" s="51">
        <v>2.3300000000000001E-2</v>
      </c>
      <c r="H25" s="51">
        <v>2.3599999999999999E-2</v>
      </c>
      <c r="I25" s="51">
        <v>2.3800000000000002E-2</v>
      </c>
      <c r="J25" s="51">
        <v>2.4E-2</v>
      </c>
      <c r="K25" s="51">
        <v>2.4E-2</v>
      </c>
      <c r="L25" s="51">
        <v>2.4E-2</v>
      </c>
      <c r="M25" s="51">
        <v>2.4400000000000002E-2</v>
      </c>
      <c r="N25" s="51">
        <v>2.4400000000000002E-2</v>
      </c>
      <c r="O25" s="51">
        <v>2.4400000000000002E-2</v>
      </c>
      <c r="Q25" s="339"/>
      <c r="R25" s="48" t="s">
        <v>58</v>
      </c>
      <c r="S25" s="53"/>
      <c r="T25" s="51">
        <v>2.3E-2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</row>
    <row r="26" spans="2:30" x14ac:dyDescent="0.3">
      <c r="B26" s="344"/>
      <c r="C26" s="48" t="s">
        <v>59</v>
      </c>
      <c r="D26" s="68">
        <v>2.5499999999999998E-2</v>
      </c>
      <c r="E26" s="51">
        <v>2.5000000000000001E-2</v>
      </c>
      <c r="F26" s="51">
        <v>2.52E-2</v>
      </c>
      <c r="G26" s="51">
        <v>2.5399999999999999E-2</v>
      </c>
      <c r="H26" s="51">
        <v>2.5899999999999999E-2</v>
      </c>
      <c r="I26" s="51">
        <v>2.63E-2</v>
      </c>
      <c r="J26" s="51">
        <v>2.6499999999999999E-2</v>
      </c>
      <c r="K26" s="51">
        <v>2.5999999999999999E-2</v>
      </c>
      <c r="L26" s="51">
        <v>2.5499999999999998E-2</v>
      </c>
      <c r="M26" s="51">
        <v>2.5499999999999998E-2</v>
      </c>
      <c r="N26" s="51">
        <v>2.4500000000000001E-2</v>
      </c>
      <c r="O26" s="51">
        <v>2.4500000000000001E-2</v>
      </c>
      <c r="Q26" s="341"/>
      <c r="R26" s="48" t="s">
        <v>59</v>
      </c>
      <c r="S26" s="53"/>
      <c r="T26" s="51">
        <v>2.4500000000000001E-2</v>
      </c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2:30" x14ac:dyDescent="0.3">
      <c r="B27" s="343" t="s">
        <v>24</v>
      </c>
      <c r="C27" s="48" t="s">
        <v>57</v>
      </c>
      <c r="D27" s="68">
        <v>2.35E-2</v>
      </c>
      <c r="E27" s="51">
        <v>2.35E-2</v>
      </c>
      <c r="F27" s="51">
        <v>2.35E-2</v>
      </c>
      <c r="G27" s="51">
        <v>2.35E-2</v>
      </c>
      <c r="H27" s="51">
        <v>2.4E-2</v>
      </c>
      <c r="I27" s="51">
        <v>2.4500000000000001E-2</v>
      </c>
      <c r="J27" s="51">
        <v>2.5000000000000001E-2</v>
      </c>
      <c r="K27" s="51">
        <v>2.5000000000000001E-2</v>
      </c>
      <c r="L27" s="51">
        <v>2.5000000000000001E-2</v>
      </c>
      <c r="M27" s="51">
        <v>2.5000000000000001E-2</v>
      </c>
      <c r="N27" s="51">
        <v>2.5000000000000001E-2</v>
      </c>
      <c r="O27" s="51">
        <v>2.5000000000000001E-2</v>
      </c>
      <c r="Q27" s="339" t="s">
        <v>80</v>
      </c>
      <c r="R27" s="48" t="s">
        <v>57</v>
      </c>
      <c r="S27" s="53"/>
      <c r="T27" s="51">
        <v>2.3E-2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2:30" x14ac:dyDescent="0.3">
      <c r="B28" s="344"/>
      <c r="C28" s="48" t="s">
        <v>58</v>
      </c>
      <c r="D28" s="68">
        <v>2.52E-2</v>
      </c>
      <c r="E28" s="51">
        <v>2.47E-2</v>
      </c>
      <c r="F28" s="51">
        <v>2.47E-2</v>
      </c>
      <c r="G28" s="51">
        <v>2.5000000000000001E-2</v>
      </c>
      <c r="H28" s="51">
        <v>2.5000000000000001E-2</v>
      </c>
      <c r="I28" s="51">
        <v>2.5399999999999999E-2</v>
      </c>
      <c r="J28" s="51">
        <v>2.58E-2</v>
      </c>
      <c r="K28" s="51">
        <v>2.6100000000000002E-2</v>
      </c>
      <c r="L28" s="51">
        <v>2.6499999999999999E-2</v>
      </c>
      <c r="M28" s="51">
        <v>2.6599999999999999E-2</v>
      </c>
      <c r="N28" s="51">
        <v>2.6599999999999999E-2</v>
      </c>
      <c r="O28" s="51">
        <v>2.63E-2</v>
      </c>
      <c r="Q28" s="341"/>
      <c r="R28" s="48" t="s">
        <v>58</v>
      </c>
      <c r="S28" s="53"/>
      <c r="T28" s="51">
        <v>2.1999999999999999E-2</v>
      </c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2:30" x14ac:dyDescent="0.3">
      <c r="B29" s="344"/>
      <c r="C29" s="48" t="s">
        <v>59</v>
      </c>
      <c r="D29" s="68">
        <v>2.5600000000000001E-2</v>
      </c>
      <c r="E29" s="51">
        <v>2.5100000000000001E-2</v>
      </c>
      <c r="F29" s="51">
        <v>2.5100000000000001E-2</v>
      </c>
      <c r="G29" s="51">
        <v>2.5100000000000001E-2</v>
      </c>
      <c r="H29" s="51">
        <v>2.52E-2</v>
      </c>
      <c r="I29" s="51">
        <v>2.5600000000000001E-2</v>
      </c>
      <c r="J29" s="51">
        <v>2.63E-2</v>
      </c>
      <c r="K29" s="51">
        <v>2.6499999999999999E-2</v>
      </c>
      <c r="L29" s="51">
        <v>2.7E-2</v>
      </c>
      <c r="M29" s="51">
        <v>2.7E-2</v>
      </c>
      <c r="N29" s="51">
        <v>2.7E-2</v>
      </c>
      <c r="O29" s="51">
        <v>2.7E-2</v>
      </c>
      <c r="Q29" s="341"/>
      <c r="R29" s="48" t="s">
        <v>59</v>
      </c>
      <c r="S29" s="53"/>
      <c r="T29" s="51">
        <v>2.4E-2</v>
      </c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2:30" x14ac:dyDescent="0.3">
      <c r="B30" s="343" t="s">
        <v>65</v>
      </c>
      <c r="C30" s="48" t="s">
        <v>57</v>
      </c>
      <c r="D30" s="68">
        <v>2.4500000000000001E-2</v>
      </c>
      <c r="E30" s="51">
        <v>2.4500000000000001E-2</v>
      </c>
      <c r="F30" s="51">
        <v>2.4500000000000001E-2</v>
      </c>
      <c r="G30" s="51">
        <v>2.4500000000000001E-2</v>
      </c>
      <c r="H30" s="51">
        <v>2.5000000000000001E-2</v>
      </c>
      <c r="I30" s="51">
        <v>2.5000000000000001E-2</v>
      </c>
      <c r="J30" s="51">
        <v>2.5000000000000001E-2</v>
      </c>
      <c r="K30" s="51">
        <v>2.5000000000000001E-2</v>
      </c>
      <c r="L30" s="51">
        <v>2.5000000000000001E-2</v>
      </c>
      <c r="M30" s="51">
        <v>2.5000000000000001E-2</v>
      </c>
      <c r="N30" s="51">
        <v>2.5000000000000001E-2</v>
      </c>
      <c r="O30" s="51">
        <v>2.5000000000000001E-2</v>
      </c>
      <c r="Q30" s="339" t="s">
        <v>81</v>
      </c>
      <c r="R30" s="48" t="s">
        <v>57</v>
      </c>
      <c r="S30" s="53"/>
      <c r="T30" s="51">
        <v>2.2499999999999999E-2</v>
      </c>
      <c r="U30" s="51"/>
      <c r="V30" s="51"/>
      <c r="W30" s="51"/>
      <c r="X30" s="51"/>
      <c r="Y30" s="51"/>
      <c r="Z30" s="51"/>
      <c r="AA30" s="51"/>
      <c r="AB30" s="51"/>
      <c r="AC30" s="51"/>
      <c r="AD30" s="51"/>
    </row>
    <row r="31" spans="2:30" x14ac:dyDescent="0.3">
      <c r="B31" s="343"/>
      <c r="C31" s="48" t="s">
        <v>58</v>
      </c>
      <c r="D31" s="68">
        <v>2.4E-2</v>
      </c>
      <c r="E31" s="51">
        <v>2.4E-2</v>
      </c>
      <c r="F31" s="51">
        <v>2.4E-2</v>
      </c>
      <c r="G31" s="51">
        <v>2.4E-2</v>
      </c>
      <c r="H31" s="51">
        <v>2.4E-2</v>
      </c>
      <c r="I31" s="51">
        <v>2.4E-2</v>
      </c>
      <c r="J31" s="51">
        <v>2.4500000000000001E-2</v>
      </c>
      <c r="K31" s="51">
        <v>2.4500000000000001E-2</v>
      </c>
      <c r="L31" s="51">
        <v>2.4500000000000001E-2</v>
      </c>
      <c r="M31" s="51">
        <v>2.4500000000000001E-2</v>
      </c>
      <c r="N31" s="51">
        <v>2.4500000000000001E-2</v>
      </c>
      <c r="O31" s="51">
        <v>2.4500000000000001E-2</v>
      </c>
      <c r="Q31" s="339"/>
      <c r="R31" s="48" t="s">
        <v>58</v>
      </c>
      <c r="S31" s="53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</row>
    <row r="32" spans="2:30" ht="14.25" thickBot="1" x14ac:dyDescent="0.35">
      <c r="B32" s="344"/>
      <c r="C32" s="48" t="s">
        <v>59</v>
      </c>
      <c r="D32" s="68">
        <v>2.4E-2</v>
      </c>
      <c r="E32" s="51">
        <v>2.4E-2</v>
      </c>
      <c r="F32" s="51">
        <v>2.4E-2</v>
      </c>
      <c r="G32" s="51">
        <v>2.4E-2</v>
      </c>
      <c r="H32" s="51">
        <v>2.4500000000000001E-2</v>
      </c>
      <c r="I32" s="51">
        <v>2.4500000000000001E-2</v>
      </c>
      <c r="J32" s="51">
        <v>2.5000000000000001E-2</v>
      </c>
      <c r="K32" s="51">
        <v>2.5000000000000001E-2</v>
      </c>
      <c r="L32" s="51">
        <v>2.5000000000000001E-2</v>
      </c>
      <c r="M32" s="51">
        <v>2.5000000000000001E-2</v>
      </c>
      <c r="N32" s="51">
        <v>2.5000000000000001E-2</v>
      </c>
      <c r="O32" s="51">
        <v>2.5000000000000001E-2</v>
      </c>
      <c r="Q32" s="341"/>
      <c r="R32" s="48" t="s">
        <v>59</v>
      </c>
      <c r="S32" s="53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2:30" x14ac:dyDescent="0.3">
      <c r="B33" s="345" t="s">
        <v>66</v>
      </c>
      <c r="C33" s="48" t="s">
        <v>57</v>
      </c>
      <c r="D33" s="68">
        <v>3.0499999999999999E-2</v>
      </c>
      <c r="E33" s="51">
        <v>3.1E-2</v>
      </c>
      <c r="F33" s="51">
        <v>3.1E-2</v>
      </c>
      <c r="G33" s="51">
        <v>3.15E-2</v>
      </c>
      <c r="H33" s="51">
        <v>3.2000000000000001E-2</v>
      </c>
      <c r="I33" s="51">
        <v>3.3000000000000002E-2</v>
      </c>
      <c r="J33" s="51">
        <v>3.3000000000000002E-2</v>
      </c>
      <c r="K33" s="51">
        <v>3.3500000000000002E-2</v>
      </c>
      <c r="L33" s="51">
        <v>3.4000000000000002E-2</v>
      </c>
      <c r="M33" s="51">
        <v>3.4500000000000003E-2</v>
      </c>
      <c r="N33" s="51">
        <v>3.5000000000000003E-2</v>
      </c>
      <c r="O33" s="51">
        <v>3.5000000000000003E-2</v>
      </c>
      <c r="Q33" s="351" t="s">
        <v>74</v>
      </c>
      <c r="R33" s="57" t="s">
        <v>57</v>
      </c>
      <c r="S33" s="58" t="e">
        <f>AVERAGE(S3,S6,S9,S12,S15,S18,S21,S24,S27,S30)</f>
        <v>#DIV/0!</v>
      </c>
      <c r="T33" s="61">
        <f t="shared" ref="T33:AD33" si="11">AVERAGE(T3,T6,T9,T12,T15,T18,T21,T24,T27,T30)</f>
        <v>2.2299999999999993E-2</v>
      </c>
      <c r="U33" s="61">
        <f t="shared" si="11"/>
        <v>2.1999999999999999E-2</v>
      </c>
      <c r="V33" s="61">
        <f t="shared" si="11"/>
        <v>2.1999999999999999E-2</v>
      </c>
      <c r="W33" s="61">
        <f t="shared" si="11"/>
        <v>2.1999999999999999E-2</v>
      </c>
      <c r="X33" s="61">
        <f t="shared" si="11"/>
        <v>2.1999999999999999E-2</v>
      </c>
      <c r="Y33" s="61">
        <f t="shared" si="11"/>
        <v>2.1999999999999999E-2</v>
      </c>
      <c r="Z33" s="61">
        <f t="shared" si="11"/>
        <v>2.1999999999999999E-2</v>
      </c>
      <c r="AA33" s="61">
        <f t="shared" si="11"/>
        <v>2.1999999999999999E-2</v>
      </c>
      <c r="AB33" s="61">
        <f t="shared" si="11"/>
        <v>2.1999999999999999E-2</v>
      </c>
      <c r="AC33" s="61">
        <f t="shared" si="11"/>
        <v>2.1999999999999999E-2</v>
      </c>
      <c r="AD33" s="62">
        <f t="shared" si="11"/>
        <v>2.1999999999999999E-2</v>
      </c>
    </row>
    <row r="34" spans="2:30" x14ac:dyDescent="0.3">
      <c r="B34" s="346"/>
      <c r="C34" s="48" t="s">
        <v>58</v>
      </c>
      <c r="D34" s="68">
        <v>2.53E-2</v>
      </c>
      <c r="E34" s="51">
        <v>2.6599999999999999E-2</v>
      </c>
      <c r="F34" s="51">
        <v>2.7E-2</v>
      </c>
      <c r="G34" s="51">
        <v>2.7300000000000001E-2</v>
      </c>
      <c r="H34" s="51">
        <v>2.7799999999999998E-2</v>
      </c>
      <c r="I34" s="51">
        <v>2.92E-2</v>
      </c>
      <c r="J34" s="51">
        <v>3.1300000000000001E-2</v>
      </c>
      <c r="K34" s="51">
        <v>2.93E-2</v>
      </c>
      <c r="L34" s="51">
        <v>3.09E-2</v>
      </c>
      <c r="M34" s="51">
        <v>2.9100000000000001E-2</v>
      </c>
      <c r="N34" s="51">
        <v>2.9100000000000001E-2</v>
      </c>
      <c r="O34" s="51">
        <v>3.1899999999999998E-2</v>
      </c>
      <c r="Q34" s="352"/>
      <c r="R34" s="48" t="s">
        <v>58</v>
      </c>
      <c r="S34" s="55" t="e">
        <f t="shared" ref="S34:AD34" si="12">AVERAGE(S4,S7,S10,S13,S16,S19,S22,S25,S28,S31)</f>
        <v>#DIV/0!</v>
      </c>
      <c r="T34" s="63">
        <f t="shared" si="12"/>
        <v>2.2111111111111106E-2</v>
      </c>
      <c r="U34" s="63">
        <f t="shared" si="12"/>
        <v>2.1999999999999999E-2</v>
      </c>
      <c r="V34" s="63">
        <f t="shared" si="12"/>
        <v>2.1999999999999999E-2</v>
      </c>
      <c r="W34" s="63">
        <f t="shared" si="12"/>
        <v>2.1999999999999999E-2</v>
      </c>
      <c r="X34" s="63">
        <f t="shared" si="12"/>
        <v>2.1999999999999999E-2</v>
      </c>
      <c r="Y34" s="63">
        <f t="shared" si="12"/>
        <v>2.1999999999999999E-2</v>
      </c>
      <c r="Z34" s="63">
        <f t="shared" si="12"/>
        <v>2.1999999999999999E-2</v>
      </c>
      <c r="AA34" s="63">
        <f t="shared" si="12"/>
        <v>2.1999999999999999E-2</v>
      </c>
      <c r="AB34" s="63">
        <f t="shared" si="12"/>
        <v>2.1999999999999999E-2</v>
      </c>
      <c r="AC34" s="63">
        <f t="shared" si="12"/>
        <v>2.1999999999999999E-2</v>
      </c>
      <c r="AD34" s="64">
        <f t="shared" si="12"/>
        <v>2.1999999999999999E-2</v>
      </c>
    </row>
    <row r="35" spans="2:30" ht="14.25" thickBot="1" x14ac:dyDescent="0.35">
      <c r="B35" s="346"/>
      <c r="C35" s="48" t="s">
        <v>59</v>
      </c>
      <c r="D35" s="68">
        <v>3.0599999999999999E-2</v>
      </c>
      <c r="E35" s="51">
        <v>2.9499999999999998E-2</v>
      </c>
      <c r="F35" s="51">
        <v>3.4700000000000002E-2</v>
      </c>
      <c r="G35" s="51">
        <v>3.6999999999999998E-2</v>
      </c>
      <c r="H35" s="51">
        <v>3.6200000000000003E-2</v>
      </c>
      <c r="I35" s="51">
        <v>3.27E-2</v>
      </c>
      <c r="J35" s="51">
        <v>3.5099999999999999E-2</v>
      </c>
      <c r="K35" s="51">
        <v>3.2199999999999999E-2</v>
      </c>
      <c r="L35" s="51">
        <v>3.9699999999999999E-2</v>
      </c>
      <c r="M35" s="51">
        <v>3.7499999999999999E-2</v>
      </c>
      <c r="N35" s="51">
        <v>3.5900000000000001E-2</v>
      </c>
      <c r="O35" s="51">
        <v>3.5900000000000001E-2</v>
      </c>
      <c r="Q35" s="353"/>
      <c r="R35" s="59" t="s">
        <v>59</v>
      </c>
      <c r="S35" s="60" t="e">
        <f t="shared" ref="S35:AD35" si="13">AVERAGE(S5,S8,S11,S14,S17,S20,S23,S26,S29,S32)</f>
        <v>#DIV/0!</v>
      </c>
      <c r="T35" s="65">
        <f t="shared" si="13"/>
        <v>2.2555555555555551E-2</v>
      </c>
      <c r="U35" s="65">
        <f t="shared" si="13"/>
        <v>2.1999999999999999E-2</v>
      </c>
      <c r="V35" s="65">
        <f t="shared" si="13"/>
        <v>2.1999999999999999E-2</v>
      </c>
      <c r="W35" s="65">
        <f t="shared" si="13"/>
        <v>2.1999999999999999E-2</v>
      </c>
      <c r="X35" s="65">
        <f t="shared" si="13"/>
        <v>2.1999999999999999E-2</v>
      </c>
      <c r="Y35" s="65">
        <f t="shared" si="13"/>
        <v>2.1999999999999999E-2</v>
      </c>
      <c r="Z35" s="65">
        <f t="shared" si="13"/>
        <v>2.1999999999999999E-2</v>
      </c>
      <c r="AA35" s="65">
        <f t="shared" si="13"/>
        <v>2.1999999999999999E-2</v>
      </c>
      <c r="AB35" s="65">
        <f t="shared" si="13"/>
        <v>2.1999999999999999E-2</v>
      </c>
      <c r="AC35" s="65">
        <f t="shared" si="13"/>
        <v>2.1499999999999998E-2</v>
      </c>
      <c r="AD35" s="66">
        <f t="shared" si="13"/>
        <v>2.1499999999999998E-2</v>
      </c>
    </row>
    <row r="36" spans="2:30" x14ac:dyDescent="0.3">
      <c r="B36" s="343" t="s">
        <v>26</v>
      </c>
      <c r="C36" s="48" t="s">
        <v>57</v>
      </c>
      <c r="D36" s="68">
        <v>2.5000000000000001E-2</v>
      </c>
      <c r="E36" s="51">
        <v>2.5000000000000001E-2</v>
      </c>
      <c r="F36" s="51">
        <v>2.5000000000000001E-2</v>
      </c>
      <c r="G36" s="51">
        <v>2.5000000000000001E-2</v>
      </c>
      <c r="H36" s="51">
        <v>2.5000000000000001E-2</v>
      </c>
      <c r="I36" s="51">
        <v>2.5000000000000001E-2</v>
      </c>
      <c r="J36" s="51">
        <v>2.5000000000000001E-2</v>
      </c>
      <c r="K36" s="51">
        <v>2.5000000000000001E-2</v>
      </c>
      <c r="L36" s="51">
        <v>2.5000000000000001E-2</v>
      </c>
      <c r="M36" s="51">
        <v>2.5000000000000001E-2</v>
      </c>
      <c r="N36" s="51">
        <v>2.5000000000000001E-2</v>
      </c>
      <c r="O36" s="51">
        <v>2.5000000000000001E-2</v>
      </c>
    </row>
    <row r="37" spans="2:30" x14ac:dyDescent="0.3">
      <c r="B37" s="344"/>
      <c r="C37" s="48" t="s">
        <v>58</v>
      </c>
      <c r="D37" s="68">
        <v>2.4E-2</v>
      </c>
      <c r="E37" s="51">
        <v>2.4E-2</v>
      </c>
      <c r="F37" s="51">
        <v>2.4E-2</v>
      </c>
      <c r="G37" s="51">
        <v>2.4E-2</v>
      </c>
      <c r="H37" s="51">
        <v>2.4500000000000001E-2</v>
      </c>
      <c r="I37" s="51">
        <v>2.5000000000000001E-2</v>
      </c>
      <c r="J37" s="51">
        <v>2.5000000000000001E-2</v>
      </c>
      <c r="K37" s="51">
        <v>2.5000000000000001E-2</v>
      </c>
      <c r="L37" s="51">
        <v>2.5000000000000001E-2</v>
      </c>
      <c r="M37" s="51">
        <v>2.5000000000000001E-2</v>
      </c>
      <c r="N37" s="51">
        <v>2.5000000000000001E-2</v>
      </c>
      <c r="O37" s="51">
        <v>2.5000000000000001E-2</v>
      </c>
    </row>
    <row r="38" spans="2:30" x14ac:dyDescent="0.3">
      <c r="B38" s="344"/>
      <c r="C38" s="48" t="s">
        <v>59</v>
      </c>
      <c r="D38" s="68">
        <v>2.4E-2</v>
      </c>
      <c r="E38" s="51">
        <v>2.4E-2</v>
      </c>
      <c r="F38" s="51">
        <v>2.4E-2</v>
      </c>
      <c r="G38" s="51">
        <v>2.4500000000000001E-2</v>
      </c>
      <c r="H38" s="51">
        <v>2.5000000000000001E-2</v>
      </c>
      <c r="I38" s="51">
        <v>2.5499999999999998E-2</v>
      </c>
      <c r="J38" s="51">
        <v>2.5499999999999998E-2</v>
      </c>
      <c r="K38" s="51">
        <v>2.5499999999999998E-2</v>
      </c>
      <c r="L38" s="51">
        <v>2.5999999999999999E-2</v>
      </c>
      <c r="M38" s="51">
        <v>2.5999999999999999E-2</v>
      </c>
      <c r="N38" s="51">
        <v>2.5999999999999999E-2</v>
      </c>
      <c r="O38" s="51">
        <v>2.5999999999999999E-2</v>
      </c>
    </row>
    <row r="39" spans="2:30" x14ac:dyDescent="0.3">
      <c r="B39" s="343" t="s">
        <v>67</v>
      </c>
      <c r="C39" s="48" t="s">
        <v>57</v>
      </c>
      <c r="D39" s="68">
        <v>2.5999999999999999E-2</v>
      </c>
      <c r="E39" s="51">
        <v>2.5999999999999999E-2</v>
      </c>
      <c r="F39" s="51">
        <v>2.5999999999999999E-2</v>
      </c>
      <c r="G39" s="51">
        <v>2.5999999999999999E-2</v>
      </c>
      <c r="H39" s="51">
        <v>2.5999999999999999E-2</v>
      </c>
      <c r="I39" s="51">
        <v>2.5999999999999999E-2</v>
      </c>
      <c r="J39" s="51">
        <v>2.5999999999999999E-2</v>
      </c>
      <c r="K39" s="51">
        <v>2.5999999999999999E-2</v>
      </c>
      <c r="L39" s="51">
        <v>2.5999999999999999E-2</v>
      </c>
      <c r="M39" s="51">
        <v>2.5999999999999999E-2</v>
      </c>
      <c r="N39" s="51">
        <v>2.5999999999999999E-2</v>
      </c>
      <c r="O39" s="51">
        <v>2.5999999999999999E-2</v>
      </c>
    </row>
    <row r="40" spans="2:30" x14ac:dyDescent="0.3">
      <c r="B40" s="344"/>
      <c r="C40" s="48" t="s">
        <v>58</v>
      </c>
      <c r="D40" s="68">
        <v>2.41E-2</v>
      </c>
      <c r="E40" s="51">
        <v>2.41E-2</v>
      </c>
      <c r="F40" s="51">
        <v>2.41E-2</v>
      </c>
      <c r="G40" s="51">
        <v>2.41E-2</v>
      </c>
      <c r="H40" s="51">
        <v>2.4299999999999999E-2</v>
      </c>
      <c r="I40" s="51">
        <v>2.4799999999999999E-2</v>
      </c>
      <c r="J40" s="51">
        <v>2.5399999999999999E-2</v>
      </c>
      <c r="K40" s="51">
        <v>2.5399999999999999E-2</v>
      </c>
      <c r="L40" s="51">
        <v>2.5399999999999999E-2</v>
      </c>
      <c r="M40" s="51">
        <v>2.5399999999999999E-2</v>
      </c>
      <c r="N40" s="51">
        <v>2.5399999999999999E-2</v>
      </c>
      <c r="O40" s="51">
        <v>2.5399999999999999E-2</v>
      </c>
    </row>
    <row r="41" spans="2:30" x14ac:dyDescent="0.3">
      <c r="B41" s="344"/>
      <c r="C41" s="48" t="s">
        <v>59</v>
      </c>
      <c r="D41" s="68">
        <v>2.4299999999999999E-2</v>
      </c>
      <c r="E41" s="51">
        <v>2.4299999999999999E-2</v>
      </c>
      <c r="F41" s="51">
        <v>2.4299999999999999E-2</v>
      </c>
      <c r="G41" s="51">
        <v>2.4299999999999999E-2</v>
      </c>
      <c r="H41" s="51">
        <v>2.47E-2</v>
      </c>
      <c r="I41" s="51">
        <v>2.5399999999999999E-2</v>
      </c>
      <c r="J41" s="51">
        <v>2.5999999999999999E-2</v>
      </c>
      <c r="K41" s="51">
        <v>2.6499999999999999E-2</v>
      </c>
      <c r="L41" s="51">
        <v>2.6499999999999999E-2</v>
      </c>
      <c r="M41" s="51">
        <v>2.6499999999999999E-2</v>
      </c>
      <c r="N41" s="51">
        <v>2.6499999999999999E-2</v>
      </c>
      <c r="O41" s="51">
        <v>2.6499999999999999E-2</v>
      </c>
    </row>
    <row r="42" spans="2:30" x14ac:dyDescent="0.3">
      <c r="B42" s="343" t="s">
        <v>56</v>
      </c>
      <c r="C42" s="48" t="s">
        <v>57</v>
      </c>
      <c r="D42" s="68">
        <v>2.4799999999999999E-2</v>
      </c>
      <c r="E42" s="51">
        <v>2.5700000000000001E-2</v>
      </c>
      <c r="F42" s="51">
        <v>2.5899999999999999E-2</v>
      </c>
      <c r="G42" s="51">
        <v>2.5700000000000001E-2</v>
      </c>
      <c r="H42" s="51">
        <v>2.6100000000000002E-2</v>
      </c>
      <c r="I42" s="51">
        <v>2.6200000000000001E-2</v>
      </c>
      <c r="J42" s="51">
        <v>2.6499999999999999E-2</v>
      </c>
      <c r="K42" s="51">
        <v>2.6499999999999999E-2</v>
      </c>
      <c r="L42" s="51">
        <v>2.64E-2</v>
      </c>
      <c r="M42" s="51">
        <v>2.6700000000000002E-2</v>
      </c>
      <c r="N42" s="51">
        <v>2.6700000000000002E-2</v>
      </c>
      <c r="O42" s="51">
        <v>2.6700000000000002E-2</v>
      </c>
    </row>
    <row r="43" spans="2:30" x14ac:dyDescent="0.3">
      <c r="B43" s="343"/>
      <c r="C43" s="48" t="s">
        <v>58</v>
      </c>
      <c r="D43" s="68">
        <v>2.6700000000000002E-2</v>
      </c>
      <c r="E43" s="51">
        <v>2.52E-2</v>
      </c>
      <c r="F43" s="51">
        <v>2.5399999999999999E-2</v>
      </c>
      <c r="G43" s="51">
        <v>2.52E-2</v>
      </c>
      <c r="H43" s="51">
        <v>2.5600000000000001E-2</v>
      </c>
      <c r="I43" s="51">
        <v>2.5700000000000001E-2</v>
      </c>
      <c r="J43" s="51">
        <v>2.5999999999999999E-2</v>
      </c>
      <c r="K43" s="51">
        <v>2.5999999999999999E-2</v>
      </c>
      <c r="L43" s="51">
        <v>2.5899999999999999E-2</v>
      </c>
      <c r="M43" s="51">
        <v>2.6200000000000001E-2</v>
      </c>
      <c r="N43" s="51">
        <v>2.6200000000000001E-2</v>
      </c>
      <c r="O43" s="51">
        <v>2.64E-2</v>
      </c>
    </row>
    <row r="44" spans="2:30" hidden="1" x14ac:dyDescent="0.3">
      <c r="B44" s="74"/>
      <c r="C44" s="48"/>
      <c r="D44" s="6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2:30" x14ac:dyDescent="0.3">
      <c r="B45" s="343" t="s">
        <v>61</v>
      </c>
      <c r="C45" s="48" t="s">
        <v>69</v>
      </c>
      <c r="D45" s="68">
        <v>2.5700000000000001E-2</v>
      </c>
      <c r="E45" s="51">
        <v>2.5499999999999998E-2</v>
      </c>
      <c r="F45" s="51">
        <v>2.53E-2</v>
      </c>
      <c r="G45" s="51">
        <v>2.5700000000000001E-2</v>
      </c>
      <c r="H45" s="51">
        <v>2.5000000000000001E-2</v>
      </c>
      <c r="I45" s="51">
        <v>2.5499999999999998E-2</v>
      </c>
      <c r="J45" s="51">
        <v>2.5999999999999999E-2</v>
      </c>
      <c r="K45" s="51">
        <v>2.5999999999999999E-2</v>
      </c>
      <c r="L45" s="51">
        <v>2.5999999999999999E-2</v>
      </c>
      <c r="M45" s="51">
        <v>2.5999999999999999E-2</v>
      </c>
      <c r="N45" s="51">
        <v>2.6499999999999999E-2</v>
      </c>
      <c r="O45" s="51">
        <v>2.6499999999999999E-2</v>
      </c>
    </row>
    <row r="46" spans="2:30" hidden="1" x14ac:dyDescent="0.3">
      <c r="B46" s="343"/>
      <c r="C46" s="48" t="s">
        <v>70</v>
      </c>
      <c r="D46" s="68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</row>
    <row r="47" spans="2:30" hidden="1" x14ac:dyDescent="0.3">
      <c r="B47" s="344"/>
      <c r="C47" s="48" t="s">
        <v>71</v>
      </c>
      <c r="D47" s="68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</row>
    <row r="48" spans="2:30" x14ac:dyDescent="0.3">
      <c r="B48" s="343" t="s">
        <v>46</v>
      </c>
      <c r="C48" s="48" t="s">
        <v>57</v>
      </c>
      <c r="D48" s="68">
        <v>2.5000000000000001E-2</v>
      </c>
      <c r="E48" s="51">
        <v>0.03</v>
      </c>
      <c r="F48" s="51">
        <v>0.03</v>
      </c>
      <c r="G48" s="51">
        <v>0.03</v>
      </c>
      <c r="H48" s="51">
        <v>0.03</v>
      </c>
      <c r="I48" s="51">
        <v>0.03</v>
      </c>
      <c r="J48" s="51">
        <v>0.03</v>
      </c>
      <c r="K48" s="51">
        <v>0.03</v>
      </c>
      <c r="L48" s="51">
        <v>0.03</v>
      </c>
      <c r="M48" s="51">
        <v>0.03</v>
      </c>
      <c r="N48" s="51">
        <v>0.03</v>
      </c>
      <c r="O48" s="51">
        <v>0.03</v>
      </c>
    </row>
    <row r="49" spans="2:15" x14ac:dyDescent="0.3">
      <c r="B49" s="343"/>
      <c r="C49" s="48" t="s">
        <v>58</v>
      </c>
      <c r="D49" s="68">
        <v>2.3E-2</v>
      </c>
      <c r="E49" s="51">
        <v>2.3E-2</v>
      </c>
      <c r="F49" s="51">
        <v>2.3E-2</v>
      </c>
      <c r="G49" s="51">
        <v>2.3E-2</v>
      </c>
      <c r="H49" s="51">
        <v>2.3E-2</v>
      </c>
      <c r="I49" s="51">
        <v>2.3E-2</v>
      </c>
      <c r="J49" s="51">
        <v>2.5999999999999999E-2</v>
      </c>
      <c r="K49" s="51">
        <v>2.7E-2</v>
      </c>
      <c r="L49" s="51">
        <v>2.7E-2</v>
      </c>
      <c r="M49" s="51">
        <v>2.7E-2</v>
      </c>
      <c r="N49" s="51">
        <v>2.7E-2</v>
      </c>
      <c r="O49" s="51">
        <v>2.8000000000000001E-2</v>
      </c>
    </row>
    <row r="50" spans="2:15" x14ac:dyDescent="0.3">
      <c r="B50" s="343"/>
      <c r="C50" s="48" t="s">
        <v>72</v>
      </c>
      <c r="D50" s="68">
        <v>2.9000000000000001E-2</v>
      </c>
      <c r="E50" s="51">
        <v>2.9000000000000001E-2</v>
      </c>
      <c r="F50" s="51">
        <v>2.9000000000000001E-2</v>
      </c>
      <c r="G50" s="51">
        <v>2.9000000000000001E-2</v>
      </c>
      <c r="H50" s="51">
        <v>2.9000000000000001E-2</v>
      </c>
      <c r="I50" s="51">
        <v>2.9000000000000001E-2</v>
      </c>
      <c r="J50" s="51">
        <v>2.9000000000000001E-2</v>
      </c>
      <c r="K50" s="51">
        <v>2.9000000000000001E-2</v>
      </c>
      <c r="L50" s="51">
        <v>2.9000000000000001E-2</v>
      </c>
      <c r="M50" s="51">
        <v>2.9000000000000001E-2</v>
      </c>
      <c r="N50" s="51">
        <v>2.9000000000000001E-2</v>
      </c>
      <c r="O50" s="51">
        <v>0.03</v>
      </c>
    </row>
    <row r="51" spans="2:15" x14ac:dyDescent="0.3">
      <c r="B51" s="343" t="s">
        <v>73</v>
      </c>
      <c r="C51" s="48" t="s">
        <v>57</v>
      </c>
      <c r="D51" s="68">
        <v>2.5000000000000001E-2</v>
      </c>
      <c r="E51" s="51">
        <v>2.5000000000000001E-2</v>
      </c>
      <c r="F51" s="51">
        <v>2.5499999999999998E-2</v>
      </c>
      <c r="G51" s="51">
        <v>2.5499999999999998E-2</v>
      </c>
      <c r="H51" s="51">
        <v>2.5499999999999998E-2</v>
      </c>
      <c r="I51" s="51">
        <v>2.5499999999999998E-2</v>
      </c>
      <c r="J51" s="51">
        <v>2.5499999999999998E-2</v>
      </c>
      <c r="K51" s="51">
        <v>2.5999999999999999E-2</v>
      </c>
      <c r="L51" s="51">
        <v>2.5999999999999999E-2</v>
      </c>
      <c r="M51" s="51">
        <v>2.5999999999999999E-2</v>
      </c>
      <c r="N51" s="51">
        <v>2.5999999999999999E-2</v>
      </c>
      <c r="O51" s="51">
        <v>2.5999999999999999E-2</v>
      </c>
    </row>
    <row r="52" spans="2:15" x14ac:dyDescent="0.3">
      <c r="B52" s="343"/>
      <c r="C52" s="48" t="s">
        <v>58</v>
      </c>
      <c r="D52" s="68">
        <v>2.5000000000000001E-2</v>
      </c>
      <c r="E52" s="51">
        <v>2.5000000000000001E-2</v>
      </c>
      <c r="F52" s="51">
        <v>2.5000000000000001E-2</v>
      </c>
      <c r="G52" s="51">
        <v>2.5000000000000001E-2</v>
      </c>
      <c r="H52" s="51">
        <v>2.5000000000000001E-2</v>
      </c>
      <c r="I52" s="51">
        <v>2.5000000000000001E-2</v>
      </c>
      <c r="J52" s="51">
        <v>2.5000000000000001E-2</v>
      </c>
      <c r="K52" s="51">
        <v>2.5000000000000001E-2</v>
      </c>
      <c r="L52" s="51">
        <v>2.5000000000000001E-2</v>
      </c>
      <c r="M52" s="51">
        <v>2.5000000000000001E-2</v>
      </c>
      <c r="N52" s="51">
        <v>2.5000000000000001E-2</v>
      </c>
      <c r="O52" s="51">
        <v>2.5000000000000001E-2</v>
      </c>
    </row>
    <row r="53" spans="2:15" ht="14.25" thickBot="1" x14ac:dyDescent="0.35">
      <c r="B53" s="358"/>
      <c r="C53" s="49" t="s">
        <v>72</v>
      </c>
      <c r="D53" s="69">
        <v>2.5000000000000001E-2</v>
      </c>
      <c r="E53" s="56">
        <v>2.5000000000000001E-2</v>
      </c>
      <c r="F53" s="56">
        <v>2.5000000000000001E-2</v>
      </c>
      <c r="G53" s="56">
        <v>2.5000000000000001E-2</v>
      </c>
      <c r="H53" s="56">
        <v>2.5000000000000001E-2</v>
      </c>
      <c r="I53" s="56">
        <v>2.5000000000000001E-2</v>
      </c>
      <c r="J53" s="56">
        <v>2.5000000000000001E-2</v>
      </c>
      <c r="K53" s="56">
        <v>2.5000000000000001E-2</v>
      </c>
      <c r="L53" s="56">
        <v>2.5000000000000001E-2</v>
      </c>
      <c r="M53" s="56">
        <v>2.5000000000000001E-2</v>
      </c>
      <c r="N53" s="56">
        <v>2.5000000000000001E-2</v>
      </c>
      <c r="O53" s="56">
        <v>2.5000000000000001E-2</v>
      </c>
    </row>
    <row r="54" spans="2:15" ht="16.5" customHeight="1" x14ac:dyDescent="0.3">
      <c r="B54" s="351" t="s">
        <v>74</v>
      </c>
      <c r="C54" s="57" t="s">
        <v>57</v>
      </c>
      <c r="D54" s="61">
        <f t="shared" ref="D54" si="14">AVERAGE(D3,D6,D9,D12,D15,D18,D21,D24,D27,D30,D33,D36,D39,D42,D45,D48,D51)</f>
        <v>2.52764705882353E-2</v>
      </c>
      <c r="E54" s="61">
        <f t="shared" ref="E54:O54" si="15">AVERAGE(E3,E6,E9,E12,E15,E18,E21,E24,E27,E30,E33,E36,E39,E42,E45,E48,E51)</f>
        <v>2.5629411764705887E-2</v>
      </c>
      <c r="F54" s="61">
        <f t="shared" si="15"/>
        <v>2.567647058823529E-2</v>
      </c>
      <c r="G54" s="61">
        <f t="shared" si="15"/>
        <v>2.5758823529411765E-2</v>
      </c>
      <c r="H54" s="61">
        <f t="shared" si="15"/>
        <v>2.5947058823529417E-2</v>
      </c>
      <c r="I54" s="61">
        <f t="shared" si="15"/>
        <v>2.6223529411764708E-2</v>
      </c>
      <c r="J54" s="61">
        <f t="shared" si="15"/>
        <v>2.6358823529411771E-2</v>
      </c>
      <c r="K54" s="61">
        <f t="shared" si="15"/>
        <v>2.6517647058823535E-2</v>
      </c>
      <c r="L54" s="61">
        <f t="shared" si="15"/>
        <v>2.6541176470588238E-2</v>
      </c>
      <c r="M54" s="61">
        <f t="shared" si="15"/>
        <v>2.6588235294117652E-2</v>
      </c>
      <c r="N54" s="61">
        <f t="shared" si="15"/>
        <v>2.6658823529411773E-2</v>
      </c>
      <c r="O54" s="62">
        <f t="shared" si="15"/>
        <v>2.6658823529411773E-2</v>
      </c>
    </row>
    <row r="55" spans="2:15" ht="16.5" customHeight="1" x14ac:dyDescent="0.3">
      <c r="B55" s="352"/>
      <c r="C55" s="48" t="s">
        <v>58</v>
      </c>
      <c r="D55" s="63">
        <f t="shared" ref="D55" si="16">AVERAGE(D4,D7,D10,D13,D16,D19,D22,D25,D28,D31,D34,D37,D40,D43,D46,D49,D52)</f>
        <v>2.4537500000000004E-2</v>
      </c>
      <c r="E55" s="63">
        <f t="shared" ref="E55:O55" si="17">AVERAGE(E4,E7,E10,E13,E16,E19,E22,E25,E28,E31,E34,E37,E40,E43,E46,E49,E52)</f>
        <v>2.4356250000000003E-2</v>
      </c>
      <c r="F55" s="63">
        <f t="shared" si="17"/>
        <v>2.4418750000000003E-2</v>
      </c>
      <c r="G55" s="63">
        <f t="shared" si="17"/>
        <v>2.4493750000000002E-2</v>
      </c>
      <c r="H55" s="63">
        <f t="shared" si="17"/>
        <v>2.4668750000000003E-2</v>
      </c>
      <c r="I55" s="63">
        <f t="shared" si="17"/>
        <v>2.5025000000000002E-2</v>
      </c>
      <c r="J55" s="63">
        <f t="shared" si="17"/>
        <v>2.5581250000000003E-2</v>
      </c>
      <c r="K55" s="63">
        <f t="shared" si="17"/>
        <v>2.5581250000000003E-2</v>
      </c>
      <c r="L55" s="63">
        <f t="shared" si="17"/>
        <v>2.5918750000000001E-2</v>
      </c>
      <c r="M55" s="63">
        <f t="shared" si="17"/>
        <v>2.5887500000000008E-2</v>
      </c>
      <c r="N55" s="63">
        <f t="shared" si="17"/>
        <v>2.5937500000000002E-2</v>
      </c>
      <c r="O55" s="64">
        <f t="shared" si="17"/>
        <v>2.61125E-2</v>
      </c>
    </row>
    <row r="56" spans="2:15" ht="16.5" customHeight="1" thickBot="1" x14ac:dyDescent="0.35">
      <c r="B56" s="353"/>
      <c r="C56" s="59" t="s">
        <v>59</v>
      </c>
      <c r="D56" s="65">
        <f t="shared" ref="D56" si="18">AVERAGE(D5,D8,D11,D14,D17,D20,D23,D26,D29,D32,D35,D38,D41,D44,D47,D50,D53)</f>
        <v>2.5300000000000003E-2</v>
      </c>
      <c r="E56" s="65">
        <f t="shared" ref="E56:O56" si="19">AVERAGE(E5,E8,E11,E14,E17,E20,E23,E26,E29,E32,E35,E38,E41,E44,E47,E50,E53)</f>
        <v>2.515333333333334E-2</v>
      </c>
      <c r="F56" s="65">
        <f t="shared" si="19"/>
        <v>2.5573333333333337E-2</v>
      </c>
      <c r="G56" s="65">
        <f t="shared" si="19"/>
        <v>2.5893333333333334E-2</v>
      </c>
      <c r="H56" s="65">
        <f t="shared" si="19"/>
        <v>2.6060000000000007E-2</v>
      </c>
      <c r="I56" s="65">
        <f t="shared" si="19"/>
        <v>2.6213333333333335E-2</v>
      </c>
      <c r="J56" s="65">
        <f t="shared" si="19"/>
        <v>2.6633333333333339E-2</v>
      </c>
      <c r="K56" s="65">
        <f t="shared" si="19"/>
        <v>2.6486666666666672E-2</v>
      </c>
      <c r="L56" s="65">
        <f t="shared" si="19"/>
        <v>2.7126666666666674E-2</v>
      </c>
      <c r="M56" s="65">
        <f t="shared" si="19"/>
        <v>2.6980000000000004E-2</v>
      </c>
      <c r="N56" s="65">
        <f t="shared" si="19"/>
        <v>2.6900000000000004E-2</v>
      </c>
      <c r="O56" s="66">
        <f t="shared" si="19"/>
        <v>2.6966666666666674E-2</v>
      </c>
    </row>
  </sheetData>
  <mergeCells count="33">
    <mergeCell ref="B54:B56"/>
    <mergeCell ref="D1:O1"/>
    <mergeCell ref="B21:B23"/>
    <mergeCell ref="B24:B26"/>
    <mergeCell ref="B27:B29"/>
    <mergeCell ref="B30:B32"/>
    <mergeCell ref="B3:B5"/>
    <mergeCell ref="B6:B8"/>
    <mergeCell ref="B9:B11"/>
    <mergeCell ref="B12:B14"/>
    <mergeCell ref="B15:B17"/>
    <mergeCell ref="B18:B20"/>
    <mergeCell ref="B51:B53"/>
    <mergeCell ref="B1:C2"/>
    <mergeCell ref="B39:B41"/>
    <mergeCell ref="B42:B43"/>
    <mergeCell ref="B45:B47"/>
    <mergeCell ref="B48:B50"/>
    <mergeCell ref="B33:B35"/>
    <mergeCell ref="B36:B38"/>
    <mergeCell ref="Q1:R2"/>
    <mergeCell ref="Q15:Q17"/>
    <mergeCell ref="Q18:Q20"/>
    <mergeCell ref="Q21:Q23"/>
    <mergeCell ref="Q24:Q26"/>
    <mergeCell ref="Q27:Q29"/>
    <mergeCell ref="Q30:Q32"/>
    <mergeCell ref="Q33:Q35"/>
    <mergeCell ref="S1:AD1"/>
    <mergeCell ref="Q3:Q5"/>
    <mergeCell ref="Q6:Q8"/>
    <mergeCell ref="Q9:Q11"/>
    <mergeCell ref="Q12:Q14"/>
  </mergeCells>
  <phoneticPr fontId="2" type="noConversion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당월(생손보)</vt:lpstr>
      <vt:lpstr>최근1년간</vt:lpstr>
      <vt:lpstr>'당월(생손보)'!Print_Area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meritz</dc:creator>
  <cp:lastModifiedBy>SuwonLee</cp:lastModifiedBy>
  <cp:lastPrinted>2019-06-04T04:44:02Z</cp:lastPrinted>
  <dcterms:created xsi:type="dcterms:W3CDTF">2014-07-07T08:32:50Z</dcterms:created>
  <dcterms:modified xsi:type="dcterms:W3CDTF">2020-01-06T05:32:09Z</dcterms:modified>
</cp:coreProperties>
</file>